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budhiman\Desktop\"/>
    </mc:Choice>
  </mc:AlternateContent>
  <xr:revisionPtr revIDLastSave="0" documentId="8_{BE86A455-1B86-4722-85AB-7B9F258C2E07}" xr6:coauthVersionLast="45" xr6:coauthVersionMax="45" xr10:uidLastSave="{00000000-0000-0000-0000-000000000000}"/>
  <bookViews>
    <workbookView xWindow="-108" yWindow="-108" windowWidth="23256" windowHeight="12576" activeTab="2" xr2:uid="{3B2C6B81-D713-4B49-B058-40E44309B6B4}"/>
  </bookViews>
  <sheets>
    <sheet name="Sheet1" sheetId="1" r:id="rId1"/>
    <sheet name="Sheet2" sheetId="2" r:id="rId2"/>
    <sheet name="Step 1"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 l="1"/>
  <c r="I11" i="1"/>
  <c r="I12" i="1"/>
  <c r="I9" i="1"/>
  <c r="V13" i="1" l="1"/>
  <c r="V16" i="1" s="1"/>
  <c r="J13" i="1"/>
  <c r="J15" i="1" s="1"/>
  <c r="G5" i="3"/>
  <c r="G6" i="3"/>
  <c r="G4" i="3"/>
  <c r="V15" i="1" l="1"/>
  <c r="AW22" i="1"/>
  <c r="AC38" i="1" l="1"/>
  <c r="J36" i="1" l="1"/>
  <c r="J16" i="1" l="1"/>
  <c r="AH13" i="1"/>
  <c r="AH16" i="1" s="1"/>
  <c r="J17" i="1" l="1"/>
</calcChain>
</file>

<file path=xl/sharedStrings.xml><?xml version="1.0" encoding="utf-8"?>
<sst xmlns="http://schemas.openxmlformats.org/spreadsheetml/2006/main" count="130" uniqueCount="62">
  <si>
    <t>J</t>
  </si>
  <si>
    <t>F</t>
  </si>
  <si>
    <t>M</t>
  </si>
  <si>
    <t>A</t>
  </si>
  <si>
    <t>S</t>
  </si>
  <si>
    <t>O</t>
  </si>
  <si>
    <t>N</t>
  </si>
  <si>
    <t>D</t>
  </si>
  <si>
    <t>B</t>
  </si>
  <si>
    <t>C</t>
  </si>
  <si>
    <t>Overlaps</t>
  </si>
  <si>
    <t xml:space="preserve">Start date </t>
  </si>
  <si>
    <t>This parameter evaluates the contractor on the capacity of his resources to take on more works in addition to what he is aready doing. A contractor can score anywhere between 0 to 25 depending on how close his capacuty is to his quoted bid. This parameter is crucial in determining wheather or not the contractor can successfuly execute the works that he is taking up given his resourceand the work he is already committed to:</t>
  </si>
  <si>
    <t>Bid capacity (25 Points)</t>
  </si>
  <si>
    <t xml:space="preserve">Step </t>
  </si>
  <si>
    <t>Bid capacity =2*A*N-B</t>
  </si>
  <si>
    <t xml:space="preserve">A= Annual turn over for past 3 years </t>
  </si>
  <si>
    <t xml:space="preserve">N=Estimate duration of the project to be tendered </t>
  </si>
  <si>
    <t>B= Portion of other ongoing works to be completed in the period that over laps with the current project's duriation(that is N)</t>
  </si>
  <si>
    <t>Bid capacity=</t>
  </si>
  <si>
    <t>average turnover =</t>
  </si>
  <si>
    <t>A=</t>
  </si>
  <si>
    <t>N=</t>
  </si>
  <si>
    <t>B=</t>
  </si>
  <si>
    <t xml:space="preserve">Description </t>
  </si>
  <si>
    <t xml:space="preserve">List all projects that the contractor has executed in the last 3 CALENDAR years </t>
  </si>
  <si>
    <t xml:space="preserve">Sl. No </t>
  </si>
  <si>
    <t xml:space="preserve">Name of the project </t>
  </si>
  <si>
    <t>Amount(Million)</t>
  </si>
  <si>
    <t>Duration (in months)</t>
  </si>
  <si>
    <t>End date</t>
  </si>
  <si>
    <t>Project A</t>
  </si>
  <si>
    <t>Project C</t>
  </si>
  <si>
    <t>Project D</t>
  </si>
  <si>
    <t xml:space="preserve">Obtain the value of each of these projects per month, calculated as the total size divided by the total duration (in months) </t>
  </si>
  <si>
    <t xml:space="preserve">Arrange these projects clearly according to their timelines on a calendar for last 3 years </t>
  </si>
  <si>
    <t xml:space="preserve">For each of the last 3 calendar years note the number of months for each project </t>
  </si>
  <si>
    <t>Now for each of the last 3 calendar years, obtain the total quantity of work as the sum of each projects value per month and its number of months for that particular year</t>
  </si>
  <si>
    <t xml:space="preserve">Inflate the total value from each year by 5% to bring it to the price levels of the current year </t>
  </si>
  <si>
    <t xml:space="preserve">Calculate the average annual revenue A as an average of the total values of all the 3 years </t>
  </si>
  <si>
    <t xml:space="preserve">Value per month </t>
  </si>
  <si>
    <t xml:space="preserve">Work to be tendered </t>
  </si>
  <si>
    <t>Completed</t>
  </si>
  <si>
    <t>Ongoing</t>
  </si>
  <si>
    <t xml:space="preserve">To be tendered </t>
  </si>
  <si>
    <t xml:space="preserve">D </t>
  </si>
  <si>
    <t xml:space="preserve">E </t>
  </si>
  <si>
    <t>Total Turnover in each year</t>
  </si>
  <si>
    <t>Turnover in each year</t>
  </si>
  <si>
    <t xml:space="preserve">% of Inflation </t>
  </si>
  <si>
    <t>Infaltion amount</t>
  </si>
  <si>
    <t>Sl no</t>
  </si>
  <si>
    <t>Amount (Million)</t>
  </si>
  <si>
    <t>Juy 2020</t>
  </si>
  <si>
    <t>Project duriation (Months)</t>
  </si>
  <si>
    <t xml:space="preserve">Value for each month </t>
  </si>
  <si>
    <t xml:space="preserve"> Status</t>
  </si>
  <si>
    <t>Average turn over (A)=</t>
  </si>
  <si>
    <t>Projects</t>
  </si>
  <si>
    <t>Start date</t>
  </si>
  <si>
    <t xml:space="preserve"> </t>
  </si>
  <si>
    <t>Over lap amount(B)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</si>
</sst>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0" x14ac:knownFonts="1">
    <font>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sz val="11"/>
      <color theme="1"/>
      <name val="Calibri"/>
      <family val="2"/>
      <scheme val="minor"/>
    </font>
    <font>
      <b/>
      <sz val="12"/>
      <color rgb="FF000000"/>
      <name val="Times New Roman"/>
      <family val="1"/>
    </font>
    <font>
      <sz val="12"/>
      <color rgb="FF000000"/>
      <name val="Times New Roman"/>
      <family val="1"/>
    </font>
    <font>
      <sz val="11"/>
      <color theme="1"/>
      <name val="Calibri"/>
      <family val="2"/>
    </font>
    <font>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rgb="FF00B0F0"/>
        <bgColor indexed="64"/>
      </patternFill>
    </fill>
  </fills>
  <borders count="59">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43" fontId="4" fillId="0" borderId="0" applyFont="0" applyFill="0" applyBorder="0" applyAlignment="0" applyProtection="0"/>
  </cellStyleXfs>
  <cellXfs count="211">
    <xf numFmtId="0" fontId="0" fillId="0" borderId="0" xfId="0"/>
    <xf numFmtId="0" fontId="0" fillId="0" borderId="0" xfId="0" applyBorder="1"/>
    <xf numFmtId="0" fontId="0" fillId="0" borderId="3" xfId="0" applyBorder="1"/>
    <xf numFmtId="0" fontId="0" fillId="0" borderId="7" xfId="0" applyBorder="1"/>
    <xf numFmtId="0" fontId="0" fillId="3" borderId="7" xfId="0" applyFill="1" applyBorder="1"/>
    <xf numFmtId="0" fontId="0" fillId="0" borderId="12" xfId="0" applyBorder="1"/>
    <xf numFmtId="0" fontId="0" fillId="0" borderId="14" xfId="0" applyBorder="1"/>
    <xf numFmtId="0" fontId="0" fillId="0" borderId="0" xfId="0" applyAlignment="1">
      <alignment horizontal="left" vertical="center" wrapText="1"/>
    </xf>
    <xf numFmtId="0" fontId="0" fillId="0" borderId="17" xfId="0" applyBorder="1"/>
    <xf numFmtId="0" fontId="0" fillId="0" borderId="18" xfId="0" applyBorder="1"/>
    <xf numFmtId="0" fontId="0" fillId="4" borderId="18" xfId="0" applyFill="1" applyBorder="1"/>
    <xf numFmtId="0" fontId="0" fillId="4" borderId="20" xfId="0" applyFill="1" applyBorder="1"/>
    <xf numFmtId="43" fontId="0" fillId="0" borderId="0" xfId="0" applyNumberFormat="1"/>
    <xf numFmtId="0" fontId="1" fillId="0" borderId="0" xfId="0" applyFont="1" applyAlignment="1">
      <alignment horizontal="left" vertical="center" wrapText="1"/>
    </xf>
    <xf numFmtId="0" fontId="0" fillId="0" borderId="0" xfId="0" applyAlignment="1">
      <alignment horizontal="center"/>
    </xf>
    <xf numFmtId="0" fontId="3" fillId="0" borderId="0" xfId="0" applyFont="1" applyBorder="1" applyAlignment="1">
      <alignment horizontal="center" vertical="center" wrapText="1"/>
    </xf>
    <xf numFmtId="0" fontId="0" fillId="0" borderId="7" xfId="0" applyBorder="1" applyAlignment="1">
      <alignment horizontal="center"/>
    </xf>
    <xf numFmtId="0" fontId="5" fillId="0" borderId="7" xfId="0" applyFont="1" applyBorder="1" applyAlignment="1">
      <alignment horizontal="center"/>
    </xf>
    <xf numFmtId="0" fontId="5" fillId="0" borderId="0" xfId="0" applyFont="1" applyAlignment="1">
      <alignment horizontal="center"/>
    </xf>
    <xf numFmtId="17" fontId="0" fillId="0" borderId="7" xfId="0" applyNumberFormat="1" applyBorder="1" applyAlignment="1">
      <alignment horizontal="center"/>
    </xf>
    <xf numFmtId="0" fontId="3" fillId="0" borderId="9" xfId="0" applyFont="1"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xf>
    <xf numFmtId="0" fontId="0" fillId="0" borderId="21" xfId="0" applyBorder="1" applyAlignment="1">
      <alignment horizontal="center"/>
    </xf>
    <xf numFmtId="0" fontId="7" fillId="0" borderId="2" xfId="0" applyFont="1" applyBorder="1" applyAlignment="1"/>
    <xf numFmtId="0" fontId="7" fillId="0" borderId="0" xfId="0" applyFont="1" applyAlignment="1"/>
    <xf numFmtId="0" fontId="6" fillId="0" borderId="0" xfId="0" applyFont="1" applyAlignment="1">
      <alignment horizontal="justify" vertical="center"/>
    </xf>
    <xf numFmtId="0" fontId="5" fillId="0" borderId="7" xfId="0" applyFont="1" applyBorder="1" applyAlignment="1">
      <alignment horizontal="center" wrapText="1"/>
    </xf>
    <xf numFmtId="0" fontId="0" fillId="0" borderId="0" xfId="0" applyBorder="1" applyAlignment="1">
      <alignment horizontal="center"/>
    </xf>
    <xf numFmtId="0" fontId="8" fillId="0" borderId="0" xfId="0" applyFont="1" applyBorder="1" applyAlignment="1">
      <alignment horizontal="center"/>
    </xf>
    <xf numFmtId="1" fontId="0" fillId="0" borderId="7" xfId="0" applyNumberFormat="1" applyBorder="1" applyAlignment="1">
      <alignment horizontal="center"/>
    </xf>
    <xf numFmtId="0" fontId="5" fillId="0" borderId="31" xfId="0" applyFont="1" applyBorder="1" applyAlignment="1">
      <alignment horizontal="center"/>
    </xf>
    <xf numFmtId="1" fontId="0" fillId="0" borderId="18" xfId="0" applyNumberFormat="1" applyBorder="1" applyAlignment="1">
      <alignment horizontal="center"/>
    </xf>
    <xf numFmtId="17" fontId="0" fillId="0" borderId="18" xfId="0" applyNumberFormat="1" applyBorder="1" applyAlignment="1">
      <alignment horizontal="center"/>
    </xf>
    <xf numFmtId="0" fontId="0" fillId="0" borderId="16" xfId="0" applyBorder="1"/>
    <xf numFmtId="17" fontId="0" fillId="0" borderId="13" xfId="0" applyNumberFormat="1" applyBorder="1" applyAlignment="1">
      <alignment horizontal="center"/>
    </xf>
    <xf numFmtId="0" fontId="0" fillId="0" borderId="19" xfId="0" applyBorder="1" applyAlignment="1">
      <alignment horizontal="center"/>
    </xf>
    <xf numFmtId="0" fontId="0" fillId="0" borderId="22" xfId="0" applyFill="1" applyBorder="1" applyAlignment="1">
      <alignment horizontal="center"/>
    </xf>
    <xf numFmtId="17" fontId="0" fillId="0" borderId="22" xfId="0" applyNumberFormat="1" applyFill="1" applyBorder="1" applyAlignment="1">
      <alignment horizontal="center"/>
    </xf>
    <xf numFmtId="17" fontId="0" fillId="0" borderId="23" xfId="0" applyNumberFormat="1" applyFill="1" applyBorder="1" applyAlignment="1">
      <alignment horizont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3" xfId="0" applyFont="1" applyBorder="1" applyAlignment="1">
      <alignment horizontal="center" vertical="center"/>
    </xf>
    <xf numFmtId="0" fontId="5" fillId="0" borderId="39" xfId="0" applyFont="1" applyBorder="1" applyAlignment="1">
      <alignment horizontal="center"/>
    </xf>
    <xf numFmtId="0" fontId="0" fillId="0" borderId="10" xfId="0" applyBorder="1" applyAlignment="1">
      <alignment horizontal="center"/>
    </xf>
    <xf numFmtId="1" fontId="0" fillId="0" borderId="10" xfId="0" applyNumberFormat="1" applyBorder="1" applyAlignment="1">
      <alignment horizontal="center"/>
    </xf>
    <xf numFmtId="17" fontId="0" fillId="0" borderId="10" xfId="0" applyNumberFormat="1" applyBorder="1" applyAlignment="1">
      <alignment horizontal="center"/>
    </xf>
    <xf numFmtId="17" fontId="0" fillId="0" borderId="11" xfId="0" applyNumberFormat="1" applyBorder="1" applyAlignment="1">
      <alignment horizontal="center"/>
    </xf>
    <xf numFmtId="0" fontId="0" fillId="0" borderId="21" xfId="0" applyBorder="1"/>
    <xf numFmtId="0" fontId="5" fillId="0" borderId="22" xfId="0" applyFont="1" applyFill="1" applyBorder="1" applyAlignment="1">
      <alignment horizontal="center"/>
    </xf>
    <xf numFmtId="1" fontId="0" fillId="0" borderId="8" xfId="0" applyNumberFormat="1" applyBorder="1" applyAlignment="1">
      <alignment horizontal="center"/>
    </xf>
    <xf numFmtId="1" fontId="0" fillId="0" borderId="40" xfId="0" applyNumberFormat="1" applyBorder="1" applyAlignment="1">
      <alignment horizontal="center"/>
    </xf>
    <xf numFmtId="0" fontId="5" fillId="0" borderId="3" xfId="0" applyFont="1" applyBorder="1" applyAlignment="1">
      <alignment horizontal="center" vertical="center"/>
    </xf>
    <xf numFmtId="0" fontId="0" fillId="0" borderId="22" xfId="0" applyBorder="1"/>
    <xf numFmtId="0" fontId="0" fillId="5" borderId="22" xfId="0" applyFill="1" applyBorder="1"/>
    <xf numFmtId="0" fontId="0" fillId="5" borderId="41" xfId="0" applyFill="1" applyBorder="1"/>
    <xf numFmtId="0" fontId="0" fillId="0" borderId="46" xfId="0" applyBorder="1"/>
    <xf numFmtId="0" fontId="0" fillId="4" borderId="37" xfId="0" applyFill="1" applyBorder="1"/>
    <xf numFmtId="0" fontId="0" fillId="5" borderId="47" xfId="0" applyFill="1" applyBorder="1"/>
    <xf numFmtId="0" fontId="0" fillId="0" borderId="15" xfId="0" applyBorder="1"/>
    <xf numFmtId="0" fontId="0" fillId="0" borderId="1" xfId="0" applyBorder="1"/>
    <xf numFmtId="0" fontId="0" fillId="4" borderId="48" xfId="0" applyFill="1" applyBorder="1"/>
    <xf numFmtId="0" fontId="0" fillId="4" borderId="19" xfId="0" applyFill="1" applyBorder="1"/>
    <xf numFmtId="0" fontId="0" fillId="5" borderId="21" xfId="0" applyFill="1" applyBorder="1"/>
    <xf numFmtId="0" fontId="0" fillId="5" borderId="23" xfId="0" applyFill="1" applyBorder="1"/>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0" xfId="0" applyAlignment="1">
      <alignment horizontal="center"/>
    </xf>
    <xf numFmtId="0" fontId="0" fillId="0" borderId="7" xfId="0" applyBorder="1" applyAlignment="1">
      <alignment horizontal="center"/>
    </xf>
    <xf numFmtId="0" fontId="0" fillId="0" borderId="35" xfId="0" applyBorder="1"/>
    <xf numFmtId="0" fontId="0" fillId="3" borderId="14" xfId="0" applyFill="1" applyBorder="1"/>
    <xf numFmtId="0" fontId="0" fillId="0" borderId="20" xfId="0" applyBorder="1"/>
    <xf numFmtId="0" fontId="5" fillId="0" borderId="31" xfId="0" applyFont="1" applyBorder="1" applyAlignment="1">
      <alignment horizontal="center" vertical="center"/>
    </xf>
    <xf numFmtId="0" fontId="0" fillId="3" borderId="31" xfId="0" applyFill="1" applyBorder="1"/>
    <xf numFmtId="0" fontId="0" fillId="4" borderId="44" xfId="0" applyFill="1" applyBorder="1"/>
    <xf numFmtId="0" fontId="0" fillId="0" borderId="47" xfId="0" applyBorder="1"/>
    <xf numFmtId="0" fontId="0" fillId="3" borderId="12" xfId="0" applyFill="1" applyBorder="1"/>
    <xf numFmtId="0" fontId="0" fillId="3" borderId="13" xfId="0" applyFill="1" applyBorder="1"/>
    <xf numFmtId="0" fontId="0" fillId="0" borderId="23" xfId="0" applyBorder="1"/>
    <xf numFmtId="0" fontId="0" fillId="2" borderId="34" xfId="0" applyFill="1" applyBorder="1"/>
    <xf numFmtId="0" fontId="0" fillId="2" borderId="52" xfId="0" applyFill="1" applyBorder="1"/>
    <xf numFmtId="0" fontId="0" fillId="6" borderId="34" xfId="0" applyFill="1" applyBorder="1"/>
    <xf numFmtId="0" fontId="0" fillId="0" borderId="54" xfId="0" applyBorder="1"/>
    <xf numFmtId="0" fontId="0" fillId="0" borderId="33" xfId="0" applyBorder="1"/>
    <xf numFmtId="0" fontId="0" fillId="0" borderId="36" xfId="0" applyBorder="1"/>
    <xf numFmtId="0" fontId="5" fillId="0" borderId="51" xfId="0" applyFont="1" applyBorder="1" applyAlignment="1">
      <alignment horizontal="center" vertical="center"/>
    </xf>
    <xf numFmtId="0" fontId="5" fillId="0" borderId="54"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0" fillId="0" borderId="0" xfId="0" applyFont="1" applyAlignment="1">
      <alignment horizontal="center" vertical="center"/>
    </xf>
    <xf numFmtId="0" fontId="0" fillId="0" borderId="9" xfId="0" applyFont="1" applyBorder="1" applyAlignment="1">
      <alignment horizontal="center" vertical="center"/>
    </xf>
    <xf numFmtId="0" fontId="0" fillId="0" borderId="12" xfId="0" applyFont="1" applyBorder="1" applyAlignment="1">
      <alignment horizontal="center" vertical="center"/>
    </xf>
    <xf numFmtId="0" fontId="0" fillId="0" borderId="21" xfId="0" applyFont="1" applyBorder="1" applyAlignment="1">
      <alignment horizontal="center" vertical="center"/>
    </xf>
    <xf numFmtId="0" fontId="0" fillId="0" borderId="53" xfId="0" applyFont="1" applyBorder="1" applyAlignment="1">
      <alignment horizontal="center" vertical="center"/>
    </xf>
    <xf numFmtId="0" fontId="0" fillId="0" borderId="0" xfId="0" applyFont="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0" fillId="0" borderId="0" xfId="0" applyFont="1" applyBorder="1" applyAlignment="1">
      <alignment horizontal="center"/>
    </xf>
    <xf numFmtId="0" fontId="0" fillId="0" borderId="3" xfId="0" applyFont="1" applyBorder="1" applyAlignment="1">
      <alignment horizontal="center"/>
    </xf>
    <xf numFmtId="0" fontId="0" fillId="0" borderId="0" xfId="0" applyFont="1"/>
    <xf numFmtId="0" fontId="0" fillId="0" borderId="0" xfId="0" applyFont="1" applyBorder="1"/>
    <xf numFmtId="0" fontId="0" fillId="0" borderId="3" xfId="0" applyFont="1" applyBorder="1"/>
    <xf numFmtId="0" fontId="0" fillId="0" borderId="28" xfId="0" applyFont="1" applyBorder="1" applyAlignment="1">
      <alignment horizontal="center" vertical="center"/>
    </xf>
    <xf numFmtId="0" fontId="0" fillId="0" borderId="29" xfId="0" applyBorder="1"/>
    <xf numFmtId="0" fontId="0" fillId="0" borderId="30" xfId="0" applyBorder="1"/>
    <xf numFmtId="0" fontId="5" fillId="0" borderId="53" xfId="0" applyFont="1" applyFill="1" applyBorder="1" applyAlignment="1">
      <alignment horizontal="center"/>
    </xf>
    <xf numFmtId="0" fontId="5" fillId="0" borderId="29" xfId="0" applyFont="1" applyFill="1" applyBorder="1" applyAlignment="1"/>
    <xf numFmtId="0" fontId="0" fillId="0" borderId="29" xfId="0" applyFont="1" applyFill="1" applyBorder="1" applyAlignment="1">
      <alignment horizontal="center"/>
    </xf>
    <xf numFmtId="17" fontId="5" fillId="0" borderId="29" xfId="0" applyNumberFormat="1" applyFont="1" applyFill="1" applyBorder="1" applyAlignment="1"/>
    <xf numFmtId="0" fontId="0" fillId="0" borderId="15" xfId="0" applyFont="1" applyBorder="1" applyAlignment="1">
      <alignment horizontal="center" vertical="center"/>
    </xf>
    <xf numFmtId="0" fontId="0" fillId="4" borderId="1" xfId="0" applyFill="1" applyBorder="1"/>
    <xf numFmtId="0" fontId="0" fillId="0" borderId="4" xfId="0" applyFont="1" applyBorder="1" applyAlignment="1">
      <alignment horizontal="center" vertical="center"/>
    </xf>
    <xf numFmtId="0" fontId="0" fillId="4" borderId="15" xfId="0" applyFill="1" applyBorder="1"/>
    <xf numFmtId="0" fontId="0" fillId="4" borderId="16" xfId="0" applyFill="1" applyBorder="1"/>
    <xf numFmtId="0" fontId="0" fillId="5" borderId="28" xfId="0" applyFill="1" applyBorder="1"/>
    <xf numFmtId="0" fontId="0" fillId="5" borderId="29" xfId="0" applyFill="1" applyBorder="1"/>
    <xf numFmtId="0" fontId="0" fillId="5" borderId="30" xfId="0" applyFill="1" applyBorder="1"/>
    <xf numFmtId="0" fontId="0" fillId="0" borderId="7" xfId="0"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wrapText="1"/>
    </xf>
    <xf numFmtId="0" fontId="0" fillId="0" borderId="13" xfId="0" applyBorder="1" applyAlignment="1">
      <alignment horizontal="left" wrapText="1"/>
    </xf>
    <xf numFmtId="0" fontId="0" fillId="0" borderId="22" xfId="0" applyBorder="1" applyAlignment="1">
      <alignment horizontal="left"/>
    </xf>
    <xf numFmtId="0" fontId="0" fillId="0" borderId="23" xfId="0" applyBorder="1" applyAlignment="1">
      <alignment horizontal="left"/>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14" xfId="0" applyFont="1" applyBorder="1" applyAlignment="1">
      <alignment horizontal="left" wrapText="1"/>
    </xf>
    <xf numFmtId="0" fontId="7" fillId="0" borderId="24" xfId="0" applyFont="1" applyBorder="1" applyAlignment="1">
      <alignment horizontal="left" wrapText="1"/>
    </xf>
    <xf numFmtId="0" fontId="7" fillId="0" borderId="25" xfId="0" applyFont="1" applyBorder="1" applyAlignment="1">
      <alignment horizontal="left" wrapText="1"/>
    </xf>
    <xf numFmtId="0" fontId="0" fillId="0" borderId="7" xfId="0" applyBorder="1" applyAlignment="1">
      <alignment horizontal="left"/>
    </xf>
    <xf numFmtId="0" fontId="0" fillId="0" borderId="13" xfId="0" applyBorder="1" applyAlignment="1">
      <alignment horizontal="left"/>
    </xf>
    <xf numFmtId="0" fontId="0" fillId="0" borderId="0" xfId="0" applyAlignment="1">
      <alignment horizontal="left" vertical="center" wrapText="1"/>
    </xf>
    <xf numFmtId="0" fontId="2" fillId="0" borderId="0" xfId="0" applyFont="1" applyAlignment="1">
      <alignment horizontal="center"/>
    </xf>
    <xf numFmtId="0" fontId="3"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center"/>
    </xf>
    <xf numFmtId="0" fontId="0" fillId="0" borderId="48" xfId="0" applyBorder="1" applyAlignment="1">
      <alignment horizontal="center"/>
    </xf>
    <xf numFmtId="0" fontId="0" fillId="0" borderId="37" xfId="0" applyBorder="1" applyAlignment="1">
      <alignment horizontal="center"/>
    </xf>
    <xf numFmtId="0" fontId="0" fillId="0" borderId="42" xfId="0"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45" xfId="0"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0" borderId="43" xfId="0" applyFont="1" applyBorder="1" applyAlignment="1">
      <alignment horizontal="center" vertical="center"/>
    </xf>
    <xf numFmtId="0" fontId="0" fillId="0" borderId="56"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32" xfId="0" applyFont="1" applyBorder="1" applyAlignment="1">
      <alignment horizontal="center" vertical="center"/>
    </xf>
    <xf numFmtId="0" fontId="2" fillId="0" borderId="29" xfId="0" applyFont="1" applyBorder="1" applyAlignment="1">
      <alignment horizontal="center"/>
    </xf>
    <xf numFmtId="0" fontId="5" fillId="0" borderId="15" xfId="0" applyFont="1" applyFill="1" applyBorder="1" applyAlignment="1">
      <alignment horizontal="right" vertical="center"/>
    </xf>
    <xf numFmtId="0" fontId="5" fillId="0" borderId="1" xfId="0" applyFont="1" applyFill="1" applyBorder="1" applyAlignment="1">
      <alignment horizontal="right" vertical="center"/>
    </xf>
    <xf numFmtId="0" fontId="5" fillId="0" borderId="4" xfId="0" applyFont="1" applyFill="1" applyBorder="1" applyAlignment="1">
      <alignment horizontal="right" vertical="center"/>
    </xf>
    <xf numFmtId="0" fontId="5" fillId="0" borderId="5" xfId="0" applyFont="1" applyFill="1" applyBorder="1" applyAlignment="1">
      <alignment horizontal="right" vertical="center"/>
    </xf>
    <xf numFmtId="0" fontId="0" fillId="0" borderId="15" xfId="0" applyBorder="1" applyAlignment="1">
      <alignment horizontal="center"/>
    </xf>
    <xf numFmtId="0" fontId="0" fillId="0" borderId="1" xfId="0" applyBorder="1" applyAlignment="1">
      <alignment horizontal="center"/>
    </xf>
    <xf numFmtId="0" fontId="0" fillId="0" borderId="16" xfId="0"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43" fontId="0" fillId="0" borderId="0" xfId="1" applyFont="1" applyAlignment="1">
      <alignment horizontal="center"/>
    </xf>
    <xf numFmtId="164" fontId="3" fillId="0" borderId="28" xfId="0" applyNumberFormat="1" applyFont="1" applyBorder="1" applyAlignment="1">
      <alignment horizontal="center"/>
    </xf>
    <xf numFmtId="164" fontId="3" fillId="0" borderId="29" xfId="0" applyNumberFormat="1" applyFont="1" applyBorder="1" applyAlignment="1">
      <alignment horizontal="center"/>
    </xf>
    <xf numFmtId="164" fontId="3" fillId="0" borderId="30" xfId="0" applyNumberFormat="1" applyFont="1" applyBorder="1" applyAlignment="1">
      <alignment horizontal="center"/>
    </xf>
    <xf numFmtId="0" fontId="5" fillId="0" borderId="55" xfId="0" applyFont="1" applyBorder="1" applyAlignment="1">
      <alignment horizontal="center" vertical="center"/>
    </xf>
    <xf numFmtId="0" fontId="5" fillId="0" borderId="4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9" fontId="5" fillId="0" borderId="28" xfId="0" applyNumberFormat="1" applyFont="1" applyBorder="1" applyAlignment="1">
      <alignment horizontal="center" vertical="center"/>
    </xf>
    <xf numFmtId="9" fontId="5" fillId="0" borderId="29" xfId="0" applyNumberFormat="1" applyFont="1" applyBorder="1" applyAlignment="1">
      <alignment horizontal="center" vertical="center"/>
    </xf>
    <xf numFmtId="9" fontId="5" fillId="0" borderId="30" xfId="0" applyNumberFormat="1" applyFont="1" applyBorder="1" applyAlignment="1">
      <alignment horizontal="center" vertical="center"/>
    </xf>
    <xf numFmtId="2" fontId="5" fillId="0" borderId="28" xfId="0" applyNumberFormat="1" applyFont="1" applyBorder="1" applyAlignment="1">
      <alignment horizontal="center"/>
    </xf>
    <xf numFmtId="2" fontId="5" fillId="0" borderId="29" xfId="0" applyNumberFormat="1" applyFont="1" applyBorder="1" applyAlignment="1">
      <alignment horizontal="center"/>
    </xf>
    <xf numFmtId="2" fontId="5" fillId="0" borderId="30" xfId="0" applyNumberFormat="1" applyFont="1" applyBorder="1" applyAlignment="1">
      <alignment horizontal="center"/>
    </xf>
    <xf numFmtId="1" fontId="5" fillId="0" borderId="28" xfId="0" applyNumberFormat="1" applyFont="1" applyBorder="1" applyAlignment="1">
      <alignment horizontal="center"/>
    </xf>
    <xf numFmtId="1" fontId="5" fillId="0" borderId="29" xfId="0" applyNumberFormat="1" applyFont="1" applyBorder="1" applyAlignment="1">
      <alignment horizontal="center"/>
    </xf>
    <xf numFmtId="1" fontId="5" fillId="0" borderId="30" xfId="0" applyNumberFormat="1" applyFont="1" applyBorder="1" applyAlignment="1">
      <alignment horizontal="center"/>
    </xf>
    <xf numFmtId="0" fontId="5" fillId="0" borderId="38" xfId="0" applyFont="1" applyBorder="1" applyAlignment="1">
      <alignment horizontal="center" vertical="center" wrapText="1"/>
    </xf>
    <xf numFmtId="0" fontId="9" fillId="7" borderId="29" xfId="0" applyFont="1" applyFill="1" applyBorder="1" applyAlignment="1">
      <alignment horizontal="center"/>
    </xf>
    <xf numFmtId="0" fontId="2" fillId="0" borderId="28" xfId="0" applyFont="1" applyFill="1" applyBorder="1" applyAlignment="1">
      <alignment horizontal="center"/>
    </xf>
    <xf numFmtId="0" fontId="2" fillId="0" borderId="29" xfId="0" applyFont="1" applyFill="1" applyBorder="1" applyAlignment="1">
      <alignment horizontal="center"/>
    </xf>
    <xf numFmtId="0" fontId="2" fillId="0" borderId="30" xfId="0" applyFont="1" applyFill="1" applyBorder="1" applyAlignment="1">
      <alignment horizontal="center"/>
    </xf>
    <xf numFmtId="0" fontId="5" fillId="0" borderId="26" xfId="0" applyFont="1" applyBorder="1" applyAlignment="1">
      <alignment horizontal="center" vertical="center"/>
    </xf>
    <xf numFmtId="0" fontId="5" fillId="0" borderId="38" xfId="0" applyFont="1" applyBorder="1" applyAlignment="1">
      <alignment horizontal="center" vertical="center"/>
    </xf>
    <xf numFmtId="0" fontId="5" fillId="0" borderId="28" xfId="0" applyFont="1" applyBorder="1" applyAlignment="1">
      <alignment horizontal="right"/>
    </xf>
    <xf numFmtId="0" fontId="5" fillId="0" borderId="29" xfId="0" applyFont="1" applyBorder="1" applyAlignment="1">
      <alignment horizontal="right"/>
    </xf>
    <xf numFmtId="0" fontId="5" fillId="0" borderId="30" xfId="0" applyFont="1" applyBorder="1" applyAlignment="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46</xdr:col>
      <xdr:colOff>91439</xdr:colOff>
      <xdr:row>12</xdr:row>
      <xdr:rowOff>139400</xdr:rowOff>
    </xdr:from>
    <xdr:to>
      <xdr:col>68</xdr:col>
      <xdr:colOff>14344</xdr:colOff>
      <xdr:row>14</xdr:row>
      <xdr:rowOff>26893</xdr:rowOff>
    </xdr:to>
    <xdr:sp macro="" textlink="">
      <xdr:nvSpPr>
        <xdr:cNvPr id="2" name="TextBox 1">
          <a:extLst>
            <a:ext uri="{FF2B5EF4-FFF2-40B4-BE49-F238E27FC236}">
              <a16:creationId xmlns:a16="http://schemas.microsoft.com/office/drawing/2014/main" id="{E8D63859-82BC-446C-9924-E24A76BA3F50}"/>
            </a:ext>
          </a:extLst>
        </xdr:cNvPr>
        <xdr:cNvSpPr txBox="1"/>
      </xdr:nvSpPr>
      <xdr:spPr>
        <a:xfrm>
          <a:off x="8150710" y="2479188"/>
          <a:ext cx="3195022" cy="434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portion will not be counted in</a:t>
          </a:r>
          <a:r>
            <a:rPr lang="en-US" sz="1100" baseline="0"/>
            <a:t> calculation as 3 years is calander years.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68560-C40C-4763-BC45-E5E5C25830A2}">
  <dimension ref="A4:CD38"/>
  <sheetViews>
    <sheetView zoomScale="85" zoomScaleNormal="85" workbookViewId="0">
      <selection activeCell="A23" sqref="A23:CD26"/>
    </sheetView>
  </sheetViews>
  <sheetFormatPr defaultRowHeight="14.4" x14ac:dyDescent="0.3"/>
  <cols>
    <col min="2" max="2" width="5.109375" style="96" bestFit="1" customWidth="1"/>
    <col min="3" max="3" width="19.88671875" bestFit="1" customWidth="1"/>
    <col min="4" max="4" width="14.21875" customWidth="1"/>
    <col min="5" max="5" width="9.21875" customWidth="1"/>
    <col min="6" max="6" width="8.44140625" customWidth="1"/>
    <col min="7" max="7" width="15.5546875" style="74" customWidth="1"/>
    <col min="8" max="8" width="13.77734375" customWidth="1"/>
    <col min="9" max="9" width="12.44140625" customWidth="1"/>
    <col min="10" max="10" width="3.109375" customWidth="1"/>
    <col min="11" max="11" width="2" customWidth="1"/>
    <col min="12" max="12" width="2.6640625" customWidth="1"/>
    <col min="13" max="13" width="2.109375" customWidth="1"/>
    <col min="14" max="14" width="2.6640625" customWidth="1"/>
    <col min="15" max="16" width="2" customWidth="1"/>
    <col min="17" max="17" width="2.109375" customWidth="1"/>
    <col min="18" max="18" width="1.88671875" customWidth="1"/>
    <col min="19" max="20" width="2.33203125" customWidth="1"/>
    <col min="21" max="21" width="2.21875" customWidth="1"/>
    <col min="22" max="22" width="2" customWidth="1"/>
    <col min="23" max="23" width="1.88671875" customWidth="1"/>
    <col min="24" max="24" width="2.6640625" customWidth="1"/>
    <col min="25" max="25" width="2.88671875" customWidth="1"/>
    <col min="26" max="26" width="2.77734375" customWidth="1"/>
    <col min="27" max="28" width="2" customWidth="1"/>
    <col min="29" max="29" width="4" customWidth="1"/>
    <col min="30" max="30" width="1.88671875" customWidth="1"/>
    <col min="31" max="32" width="2.33203125" bestFit="1" customWidth="1"/>
    <col min="33" max="33" width="4" bestFit="1" customWidth="1"/>
    <col min="34" max="35" width="2" bestFit="1" customWidth="1"/>
    <col min="36" max="36" width="2.6640625" customWidth="1"/>
    <col min="37" max="37" width="2.109375" customWidth="1"/>
    <col min="38" max="38" width="2.6640625" customWidth="1"/>
    <col min="39" max="40" width="2" customWidth="1"/>
    <col min="41" max="41" width="2.109375" customWidth="1"/>
    <col min="42" max="42" width="1.88671875" customWidth="1"/>
    <col min="43" max="44" width="2.33203125" customWidth="1"/>
    <col min="45" max="45" width="2.21875" customWidth="1"/>
    <col min="46" max="46" width="2" customWidth="1"/>
    <col min="47" max="47" width="1.88671875" customWidth="1"/>
    <col min="48" max="48" width="2.6640625" customWidth="1"/>
    <col min="49" max="49" width="3" customWidth="1"/>
    <col min="50" max="50" width="2.6640625" customWidth="1"/>
    <col min="51" max="52" width="2" customWidth="1"/>
    <col min="53" max="53" width="2.109375" customWidth="1"/>
    <col min="54" max="54" width="1.88671875" customWidth="1"/>
    <col min="55" max="56" width="2.33203125" customWidth="1"/>
    <col min="57" max="57" width="2.21875" customWidth="1"/>
    <col min="58" max="58" width="1.6640625" customWidth="1"/>
    <col min="59" max="59" width="1.88671875" customWidth="1"/>
    <col min="60" max="60" width="2.6640625" customWidth="1"/>
    <col min="61" max="61" width="2.109375" customWidth="1"/>
    <col min="62" max="62" width="2.6640625" customWidth="1"/>
    <col min="63" max="64" width="1.6640625" customWidth="1"/>
    <col min="65" max="65" width="2.109375" customWidth="1"/>
    <col min="66" max="66" width="1.88671875" customWidth="1"/>
    <col min="67" max="68" width="2.33203125" customWidth="1"/>
    <col min="69" max="69" width="2.21875" customWidth="1"/>
    <col min="70" max="70" width="1.6640625" customWidth="1"/>
    <col min="71" max="71" width="1.88671875" customWidth="1"/>
    <col min="72" max="72" width="2.77734375" customWidth="1"/>
    <col min="73" max="73" width="2.21875" customWidth="1"/>
    <col min="74" max="74" width="2.77734375" customWidth="1"/>
    <col min="75" max="76" width="1.6640625" customWidth="1"/>
    <col min="77" max="77" width="2.21875" customWidth="1"/>
    <col min="78" max="78" width="2" customWidth="1"/>
    <col min="79" max="80" width="2.33203125" customWidth="1"/>
    <col min="81" max="81" width="2.21875" customWidth="1"/>
    <col min="82" max="82" width="8.88671875" customWidth="1"/>
  </cols>
  <sheetData>
    <row r="4" spans="2:81" s="150" customFormat="1" x14ac:dyDescent="0.3"/>
    <row r="5" spans="2:81" s="150" customFormat="1" x14ac:dyDescent="0.3"/>
    <row r="6" spans="2:81" s="150" customFormat="1" ht="15" thickBot="1" x14ac:dyDescent="0.35"/>
    <row r="7" spans="2:81" s="40" customFormat="1" ht="15" customHeight="1" thickBot="1" x14ac:dyDescent="0.35">
      <c r="B7" s="163" t="s">
        <v>51</v>
      </c>
      <c r="C7" s="185" t="s">
        <v>58</v>
      </c>
      <c r="D7" s="206" t="s">
        <v>56</v>
      </c>
      <c r="E7" s="206" t="s">
        <v>59</v>
      </c>
      <c r="F7" s="206" t="s">
        <v>30</v>
      </c>
      <c r="G7" s="206" t="s">
        <v>52</v>
      </c>
      <c r="H7" s="190" t="s">
        <v>54</v>
      </c>
      <c r="I7" s="190" t="s">
        <v>55</v>
      </c>
      <c r="J7" s="165">
        <v>2017</v>
      </c>
      <c r="K7" s="166"/>
      <c r="L7" s="166"/>
      <c r="M7" s="166"/>
      <c r="N7" s="166"/>
      <c r="O7" s="166"/>
      <c r="P7" s="166"/>
      <c r="Q7" s="166"/>
      <c r="R7" s="166"/>
      <c r="S7" s="166"/>
      <c r="T7" s="166"/>
      <c r="U7" s="167"/>
      <c r="V7" s="165">
        <v>2018</v>
      </c>
      <c r="W7" s="166"/>
      <c r="X7" s="166"/>
      <c r="Y7" s="166"/>
      <c r="Z7" s="166"/>
      <c r="AA7" s="166"/>
      <c r="AB7" s="166"/>
      <c r="AC7" s="166"/>
      <c r="AD7" s="166"/>
      <c r="AE7" s="166"/>
      <c r="AF7" s="166"/>
      <c r="AG7" s="167"/>
      <c r="AH7" s="165">
        <v>2019</v>
      </c>
      <c r="AI7" s="166"/>
      <c r="AJ7" s="166"/>
      <c r="AK7" s="166"/>
      <c r="AL7" s="166"/>
      <c r="AM7" s="166"/>
      <c r="AN7" s="166"/>
      <c r="AO7" s="166"/>
      <c r="AP7" s="166"/>
      <c r="AQ7" s="166"/>
      <c r="AR7" s="166"/>
      <c r="AS7" s="167"/>
      <c r="AT7" s="187">
        <v>2020</v>
      </c>
      <c r="AU7" s="188"/>
      <c r="AV7" s="188"/>
      <c r="AW7" s="188"/>
      <c r="AX7" s="188"/>
      <c r="AY7" s="188"/>
      <c r="AZ7" s="188"/>
      <c r="BA7" s="188"/>
      <c r="BB7" s="188"/>
      <c r="BC7" s="188"/>
      <c r="BD7" s="188"/>
      <c r="BE7" s="189"/>
      <c r="BF7" s="187">
        <v>2021</v>
      </c>
      <c r="BG7" s="188"/>
      <c r="BH7" s="188"/>
      <c r="BI7" s="188"/>
      <c r="BJ7" s="188"/>
      <c r="BK7" s="188"/>
      <c r="BL7" s="188"/>
      <c r="BM7" s="188"/>
      <c r="BN7" s="188"/>
      <c r="BO7" s="188"/>
      <c r="BP7" s="188"/>
      <c r="BQ7" s="189"/>
      <c r="BR7" s="187">
        <v>2022</v>
      </c>
      <c r="BS7" s="188"/>
      <c r="BT7" s="188"/>
      <c r="BU7" s="188"/>
      <c r="BV7" s="188"/>
      <c r="BW7" s="188"/>
      <c r="BX7" s="188"/>
      <c r="BY7" s="188"/>
      <c r="BZ7" s="188"/>
      <c r="CA7" s="188"/>
      <c r="CB7" s="188"/>
      <c r="CC7" s="189"/>
    </row>
    <row r="8" spans="2:81" s="40" customFormat="1" ht="26.4" customHeight="1" thickBot="1" x14ac:dyDescent="0.35">
      <c r="B8" s="164"/>
      <c r="C8" s="186"/>
      <c r="D8" s="207"/>
      <c r="E8" s="207"/>
      <c r="F8" s="207"/>
      <c r="G8" s="207"/>
      <c r="H8" s="201"/>
      <c r="I8" s="191"/>
      <c r="J8" s="41" t="s">
        <v>0</v>
      </c>
      <c r="K8" s="42" t="s">
        <v>1</v>
      </c>
      <c r="L8" s="42" t="s">
        <v>2</v>
      </c>
      <c r="M8" s="42" t="s">
        <v>3</v>
      </c>
      <c r="N8" s="42" t="s">
        <v>2</v>
      </c>
      <c r="O8" s="42" t="s">
        <v>0</v>
      </c>
      <c r="P8" s="42" t="s">
        <v>0</v>
      </c>
      <c r="Q8" s="42" t="s">
        <v>3</v>
      </c>
      <c r="R8" s="42" t="s">
        <v>4</v>
      </c>
      <c r="S8" s="42" t="s">
        <v>5</v>
      </c>
      <c r="T8" s="42" t="s">
        <v>6</v>
      </c>
      <c r="U8" s="44" t="s">
        <v>7</v>
      </c>
      <c r="V8" s="41" t="s">
        <v>0</v>
      </c>
      <c r="W8" s="42" t="s">
        <v>1</v>
      </c>
      <c r="X8" s="42" t="s">
        <v>2</v>
      </c>
      <c r="Y8" s="42" t="s">
        <v>3</v>
      </c>
      <c r="Z8" s="42" t="s">
        <v>2</v>
      </c>
      <c r="AA8" s="42" t="s">
        <v>0</v>
      </c>
      <c r="AB8" s="42" t="s">
        <v>0</v>
      </c>
      <c r="AC8" s="42" t="s">
        <v>3</v>
      </c>
      <c r="AD8" s="42" t="s">
        <v>4</v>
      </c>
      <c r="AE8" s="42" t="s">
        <v>5</v>
      </c>
      <c r="AF8" s="42" t="s">
        <v>6</v>
      </c>
      <c r="AG8" s="43" t="s">
        <v>7</v>
      </c>
      <c r="AH8" s="79" t="s">
        <v>0</v>
      </c>
      <c r="AI8" s="42" t="s">
        <v>1</v>
      </c>
      <c r="AJ8" s="42" t="s">
        <v>2</v>
      </c>
      <c r="AK8" s="42" t="s">
        <v>3</v>
      </c>
      <c r="AL8" s="42" t="s">
        <v>2</v>
      </c>
      <c r="AM8" s="42" t="s">
        <v>0</v>
      </c>
      <c r="AN8" s="42" t="s">
        <v>0</v>
      </c>
      <c r="AO8" s="42" t="s">
        <v>3</v>
      </c>
      <c r="AP8" s="42" t="s">
        <v>4</v>
      </c>
      <c r="AQ8" s="42" t="s">
        <v>5</v>
      </c>
      <c r="AR8" s="42" t="s">
        <v>6</v>
      </c>
      <c r="AS8" s="44" t="s">
        <v>7</v>
      </c>
      <c r="AT8" s="45" t="s">
        <v>0</v>
      </c>
      <c r="AU8" s="46" t="s">
        <v>1</v>
      </c>
      <c r="AV8" s="46" t="s">
        <v>2</v>
      </c>
      <c r="AW8" s="46" t="s">
        <v>3</v>
      </c>
      <c r="AX8" s="46" t="s">
        <v>2</v>
      </c>
      <c r="AY8" s="46" t="s">
        <v>0</v>
      </c>
      <c r="AZ8" s="46" t="s">
        <v>0</v>
      </c>
      <c r="BA8" s="46" t="s">
        <v>3</v>
      </c>
      <c r="BB8" s="46" t="s">
        <v>4</v>
      </c>
      <c r="BC8" s="46" t="s">
        <v>5</v>
      </c>
      <c r="BD8" s="47" t="s">
        <v>6</v>
      </c>
      <c r="BE8" s="92" t="s">
        <v>7</v>
      </c>
      <c r="BF8" s="48" t="s">
        <v>0</v>
      </c>
      <c r="BG8" s="46" t="s">
        <v>1</v>
      </c>
      <c r="BH8" s="46" t="s">
        <v>2</v>
      </c>
      <c r="BI8" s="46" t="s">
        <v>3</v>
      </c>
      <c r="BJ8" s="46" t="s">
        <v>2</v>
      </c>
      <c r="BK8" s="46" t="s">
        <v>0</v>
      </c>
      <c r="BL8" s="46" t="s">
        <v>0</v>
      </c>
      <c r="BM8" s="46" t="s">
        <v>3</v>
      </c>
      <c r="BN8" s="46" t="s">
        <v>4</v>
      </c>
      <c r="BO8" s="46" t="s">
        <v>5</v>
      </c>
      <c r="BP8" s="46" t="s">
        <v>6</v>
      </c>
      <c r="BQ8" s="93" t="s">
        <v>7</v>
      </c>
      <c r="BR8" s="71" t="s">
        <v>0</v>
      </c>
      <c r="BS8" s="72" t="s">
        <v>1</v>
      </c>
      <c r="BT8" s="72" t="s">
        <v>2</v>
      </c>
      <c r="BU8" s="72" t="s">
        <v>3</v>
      </c>
      <c r="BV8" s="72" t="s">
        <v>2</v>
      </c>
      <c r="BW8" s="72" t="s">
        <v>0</v>
      </c>
      <c r="BX8" s="72" t="s">
        <v>0</v>
      </c>
      <c r="BY8" s="72" t="s">
        <v>3</v>
      </c>
      <c r="BZ8" s="72" t="s">
        <v>4</v>
      </c>
      <c r="CA8" s="72" t="s">
        <v>5</v>
      </c>
      <c r="CB8" s="72" t="s">
        <v>6</v>
      </c>
      <c r="CC8" s="73" t="s">
        <v>7</v>
      </c>
    </row>
    <row r="9" spans="2:81" ht="15" thickBot="1" x14ac:dyDescent="0.35">
      <c r="B9" s="97">
        <v>1</v>
      </c>
      <c r="C9" s="49" t="s">
        <v>3</v>
      </c>
      <c r="D9" s="50" t="s">
        <v>42</v>
      </c>
      <c r="E9" s="52">
        <v>42736</v>
      </c>
      <c r="F9" s="53">
        <v>43252</v>
      </c>
      <c r="G9" s="51">
        <v>54</v>
      </c>
      <c r="H9" s="51">
        <v>18</v>
      </c>
      <c r="I9" s="56">
        <f>G9/H9</f>
        <v>3</v>
      </c>
      <c r="J9" s="86">
        <v>3</v>
      </c>
      <c r="K9" s="86">
        <v>3</v>
      </c>
      <c r="L9" s="86">
        <v>3</v>
      </c>
      <c r="M9" s="86">
        <v>3</v>
      </c>
      <c r="N9" s="86">
        <v>3</v>
      </c>
      <c r="O9" s="86">
        <v>3</v>
      </c>
      <c r="P9" s="86">
        <v>3</v>
      </c>
      <c r="Q9" s="86">
        <v>3</v>
      </c>
      <c r="R9" s="86">
        <v>3</v>
      </c>
      <c r="S9" s="86">
        <v>3</v>
      </c>
      <c r="T9" s="86">
        <v>3</v>
      </c>
      <c r="U9" s="87">
        <v>3</v>
      </c>
      <c r="V9" s="86">
        <v>3</v>
      </c>
      <c r="W9" s="86">
        <v>3</v>
      </c>
      <c r="X9" s="86">
        <v>3</v>
      </c>
      <c r="Y9" s="86">
        <v>3</v>
      </c>
      <c r="Z9" s="86">
        <v>3</v>
      </c>
      <c r="AA9" s="86">
        <v>3</v>
      </c>
      <c r="AB9" s="88"/>
      <c r="AC9" s="76"/>
      <c r="AD9" s="76"/>
      <c r="AE9" s="76"/>
      <c r="AF9" s="76"/>
      <c r="AG9" s="89"/>
      <c r="AH9" s="90"/>
      <c r="AI9" s="76"/>
      <c r="AJ9" s="76"/>
      <c r="AK9" s="76"/>
      <c r="AL9" s="76"/>
      <c r="AM9" s="76"/>
      <c r="AN9" s="76"/>
      <c r="AO9" s="76"/>
      <c r="AP9" s="76"/>
      <c r="AQ9" s="76"/>
      <c r="AR9" s="76"/>
      <c r="AS9" s="91"/>
      <c r="AT9" s="161"/>
      <c r="AU9" s="162"/>
      <c r="AV9" s="162"/>
      <c r="AW9" s="152"/>
      <c r="AX9" s="152"/>
      <c r="AY9" s="152"/>
      <c r="AZ9" s="152"/>
      <c r="BA9" s="152"/>
      <c r="BB9" s="152"/>
      <c r="BC9" s="152"/>
      <c r="BD9" s="152"/>
      <c r="BE9" s="153"/>
      <c r="BF9" s="151"/>
      <c r="BG9" s="152"/>
      <c r="BH9" s="152"/>
      <c r="BI9" s="152"/>
      <c r="BJ9" s="152"/>
      <c r="BK9" s="152"/>
      <c r="BL9" s="152"/>
      <c r="BM9" s="152"/>
      <c r="BN9" s="152"/>
      <c r="BO9" s="152"/>
      <c r="BP9" s="152"/>
      <c r="BQ9" s="152"/>
      <c r="BR9" s="152"/>
      <c r="BS9" s="152"/>
      <c r="BT9" s="152"/>
      <c r="BU9" s="152"/>
      <c r="BV9" s="152"/>
      <c r="BW9" s="152"/>
      <c r="BX9" s="152"/>
      <c r="BY9" s="152"/>
      <c r="BZ9" s="152"/>
      <c r="CA9" s="152"/>
      <c r="CB9" s="152"/>
      <c r="CC9" s="153"/>
    </row>
    <row r="10" spans="2:81" x14ac:dyDescent="0.3">
      <c r="B10" s="98">
        <v>2</v>
      </c>
      <c r="C10" s="31" t="s">
        <v>8</v>
      </c>
      <c r="D10" s="75" t="s">
        <v>42</v>
      </c>
      <c r="E10" s="19">
        <v>42856</v>
      </c>
      <c r="F10" s="35">
        <v>43556</v>
      </c>
      <c r="G10" s="30">
        <v>96</v>
      </c>
      <c r="H10" s="30">
        <v>24</v>
      </c>
      <c r="I10" s="56">
        <f t="shared" ref="I10:I12" si="0">G10/H10</f>
        <v>4</v>
      </c>
      <c r="J10" s="5"/>
      <c r="K10" s="3"/>
      <c r="L10" s="3"/>
      <c r="M10" s="3"/>
      <c r="N10" s="4">
        <v>4</v>
      </c>
      <c r="O10" s="4">
        <v>4</v>
      </c>
      <c r="P10" s="4">
        <v>4</v>
      </c>
      <c r="Q10" s="4">
        <v>4</v>
      </c>
      <c r="R10" s="4">
        <v>4</v>
      </c>
      <c r="S10" s="4">
        <v>4</v>
      </c>
      <c r="T10" s="4">
        <v>4</v>
      </c>
      <c r="U10" s="77">
        <v>4</v>
      </c>
      <c r="V10" s="83">
        <v>4</v>
      </c>
      <c r="W10" s="4">
        <v>4</v>
      </c>
      <c r="X10" s="4">
        <v>4</v>
      </c>
      <c r="Y10" s="4">
        <v>4</v>
      </c>
      <c r="Z10" s="4">
        <v>4</v>
      </c>
      <c r="AA10" s="4">
        <v>4</v>
      </c>
      <c r="AB10" s="4">
        <v>4</v>
      </c>
      <c r="AC10" s="4">
        <v>4</v>
      </c>
      <c r="AD10" s="4">
        <v>4</v>
      </c>
      <c r="AE10" s="4">
        <v>4</v>
      </c>
      <c r="AF10" s="4">
        <v>4</v>
      </c>
      <c r="AG10" s="84">
        <v>4</v>
      </c>
      <c r="AH10" s="80">
        <v>4</v>
      </c>
      <c r="AI10" s="4">
        <v>4</v>
      </c>
      <c r="AJ10" s="4">
        <v>4</v>
      </c>
      <c r="AK10" s="4">
        <v>4</v>
      </c>
      <c r="AL10" s="3"/>
      <c r="AM10" s="3"/>
      <c r="AN10" s="3"/>
      <c r="AO10" s="3"/>
      <c r="AP10" s="3"/>
      <c r="AQ10" s="3"/>
      <c r="AR10" s="3"/>
      <c r="AS10" s="6"/>
      <c r="AT10" s="65"/>
      <c r="AU10" s="66"/>
      <c r="AV10" s="34"/>
      <c r="AW10" s="160"/>
      <c r="AX10" s="160"/>
      <c r="AY10" s="160"/>
      <c r="AZ10" s="160"/>
      <c r="BA10" s="155"/>
      <c r="BB10" s="155"/>
      <c r="BC10" s="155"/>
      <c r="BD10" s="155"/>
      <c r="BE10" s="156"/>
      <c r="BF10" s="154"/>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6"/>
    </row>
    <row r="11" spans="2:81" x14ac:dyDescent="0.3">
      <c r="B11" s="98">
        <v>3</v>
      </c>
      <c r="C11" s="31" t="s">
        <v>9</v>
      </c>
      <c r="D11" s="75" t="s">
        <v>43</v>
      </c>
      <c r="E11" s="33">
        <v>43313</v>
      </c>
      <c r="F11" s="36" t="s">
        <v>53</v>
      </c>
      <c r="G11" s="30">
        <v>120</v>
      </c>
      <c r="H11" s="32">
        <v>24</v>
      </c>
      <c r="I11" s="56">
        <f t="shared" si="0"/>
        <v>5</v>
      </c>
      <c r="J11" s="8"/>
      <c r="K11" s="9"/>
      <c r="L11" s="9"/>
      <c r="M11" s="9"/>
      <c r="N11" s="9"/>
      <c r="O11" s="9"/>
      <c r="P11" s="9"/>
      <c r="Q11" s="9"/>
      <c r="R11" s="9"/>
      <c r="S11" s="9"/>
      <c r="T11" s="9"/>
      <c r="U11" s="78"/>
      <c r="V11" s="8"/>
      <c r="W11" s="9"/>
      <c r="X11" s="9"/>
      <c r="Y11" s="9"/>
      <c r="Z11" s="9"/>
      <c r="AA11" s="9"/>
      <c r="AB11" s="9"/>
      <c r="AC11" s="10">
        <v>5</v>
      </c>
      <c r="AD11" s="10">
        <v>5</v>
      </c>
      <c r="AE11" s="10">
        <v>5</v>
      </c>
      <c r="AF11" s="10">
        <v>5</v>
      </c>
      <c r="AG11" s="68">
        <v>5</v>
      </c>
      <c r="AH11" s="81">
        <v>5</v>
      </c>
      <c r="AI11" s="10">
        <v>5</v>
      </c>
      <c r="AJ11" s="10">
        <v>5</v>
      </c>
      <c r="AK11" s="10">
        <v>5</v>
      </c>
      <c r="AL11" s="10">
        <v>5</v>
      </c>
      <c r="AM11" s="10">
        <v>5</v>
      </c>
      <c r="AN11" s="10">
        <v>5</v>
      </c>
      <c r="AO11" s="10">
        <v>5</v>
      </c>
      <c r="AP11" s="10">
        <v>5</v>
      </c>
      <c r="AQ11" s="10">
        <v>5</v>
      </c>
      <c r="AR11" s="10">
        <v>5</v>
      </c>
      <c r="AS11" s="11">
        <v>5</v>
      </c>
      <c r="AT11" s="67">
        <v>5</v>
      </c>
      <c r="AU11" s="11">
        <v>5</v>
      </c>
      <c r="AV11" s="68">
        <v>5</v>
      </c>
      <c r="AW11" s="63">
        <v>5</v>
      </c>
      <c r="AX11" s="11">
        <v>5</v>
      </c>
      <c r="AY11" s="11">
        <v>5</v>
      </c>
      <c r="AZ11" s="11">
        <v>5</v>
      </c>
      <c r="BA11" s="155"/>
      <c r="BB11" s="155"/>
      <c r="BC11" s="155"/>
      <c r="BD11" s="155"/>
      <c r="BE11" s="156"/>
      <c r="BF11" s="154"/>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6"/>
    </row>
    <row r="12" spans="2:81" ht="15" thickBot="1" x14ac:dyDescent="0.35">
      <c r="B12" s="99">
        <v>4</v>
      </c>
      <c r="C12" s="55" t="s">
        <v>45</v>
      </c>
      <c r="D12" s="37" t="s">
        <v>43</v>
      </c>
      <c r="E12" s="38">
        <v>43831</v>
      </c>
      <c r="F12" s="39">
        <v>44166</v>
      </c>
      <c r="G12" s="37">
        <v>72</v>
      </c>
      <c r="H12" s="37">
        <v>12</v>
      </c>
      <c r="I12" s="57">
        <f t="shared" si="0"/>
        <v>6</v>
      </c>
      <c r="J12" s="54"/>
      <c r="K12" s="59"/>
      <c r="L12" s="59"/>
      <c r="M12" s="59"/>
      <c r="N12" s="59"/>
      <c r="O12" s="59"/>
      <c r="P12" s="59"/>
      <c r="Q12" s="59"/>
      <c r="R12" s="59"/>
      <c r="S12" s="59"/>
      <c r="T12" s="59"/>
      <c r="U12" s="62"/>
      <c r="V12" s="54"/>
      <c r="W12" s="59"/>
      <c r="X12" s="59"/>
      <c r="Y12" s="59"/>
      <c r="Z12" s="59"/>
      <c r="AA12" s="59"/>
      <c r="AB12" s="59"/>
      <c r="AC12" s="59"/>
      <c r="AD12" s="59"/>
      <c r="AE12" s="59"/>
      <c r="AF12" s="59"/>
      <c r="AG12" s="85"/>
      <c r="AH12" s="82"/>
      <c r="AI12" s="59"/>
      <c r="AJ12" s="59"/>
      <c r="AK12" s="59"/>
      <c r="AL12" s="59"/>
      <c r="AM12" s="59"/>
      <c r="AN12" s="59"/>
      <c r="AO12" s="59"/>
      <c r="AP12" s="59"/>
      <c r="AQ12" s="59"/>
      <c r="AR12" s="59"/>
      <c r="AS12" s="62"/>
      <c r="AT12" s="69">
        <v>6</v>
      </c>
      <c r="AU12" s="60">
        <v>6</v>
      </c>
      <c r="AV12" s="70">
        <v>6</v>
      </c>
      <c r="AW12" s="64">
        <v>6</v>
      </c>
      <c r="AX12" s="60">
        <v>6</v>
      </c>
      <c r="AY12" s="60">
        <v>6</v>
      </c>
      <c r="AZ12" s="60">
        <v>6</v>
      </c>
      <c r="BA12" s="60">
        <v>6</v>
      </c>
      <c r="BB12" s="60">
        <v>6</v>
      </c>
      <c r="BC12" s="60">
        <v>6</v>
      </c>
      <c r="BD12" s="60">
        <v>6</v>
      </c>
      <c r="BE12" s="61">
        <v>6</v>
      </c>
      <c r="BF12" s="157"/>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9"/>
    </row>
    <row r="13" spans="2:81" s="40" customFormat="1" ht="28.2" customHeight="1" thickBot="1" x14ac:dyDescent="0.35">
      <c r="B13" s="100">
        <v>5</v>
      </c>
      <c r="C13" s="187" t="s">
        <v>48</v>
      </c>
      <c r="D13" s="188"/>
      <c r="E13" s="188"/>
      <c r="F13" s="188"/>
      <c r="G13" s="188"/>
      <c r="H13" s="188"/>
      <c r="I13" s="189"/>
      <c r="J13" s="187">
        <f>SUM(J9:U11)</f>
        <v>68</v>
      </c>
      <c r="K13" s="188"/>
      <c r="L13" s="188"/>
      <c r="M13" s="188"/>
      <c r="N13" s="188"/>
      <c r="O13" s="188"/>
      <c r="P13" s="188"/>
      <c r="Q13" s="188"/>
      <c r="R13" s="188"/>
      <c r="S13" s="188"/>
      <c r="T13" s="188"/>
      <c r="U13" s="189"/>
      <c r="V13" s="187">
        <f>SUM(V9:AG11)</f>
        <v>91</v>
      </c>
      <c r="W13" s="188"/>
      <c r="X13" s="188"/>
      <c r="Y13" s="188"/>
      <c r="Z13" s="188"/>
      <c r="AA13" s="188"/>
      <c r="AB13" s="188"/>
      <c r="AC13" s="188"/>
      <c r="AD13" s="188"/>
      <c r="AE13" s="188"/>
      <c r="AF13" s="188"/>
      <c r="AG13" s="189"/>
      <c r="AH13" s="187">
        <f t="shared" ref="AH13" si="1">SUM(AH9:AS11)</f>
        <v>76</v>
      </c>
      <c r="AI13" s="188"/>
      <c r="AJ13" s="188"/>
      <c r="AK13" s="188"/>
      <c r="AL13" s="188"/>
      <c r="AM13" s="188"/>
      <c r="AN13" s="188"/>
      <c r="AO13" s="188"/>
      <c r="AP13" s="188"/>
      <c r="AQ13" s="188"/>
      <c r="AR13" s="188"/>
      <c r="AS13" s="189"/>
      <c r="AT13" s="94"/>
      <c r="AU13" s="95"/>
      <c r="AV13" s="58"/>
      <c r="AW13" s="95"/>
      <c r="AX13" s="95"/>
      <c r="AY13" s="95"/>
      <c r="AZ13" s="95"/>
      <c r="BA13" s="95"/>
      <c r="BB13" s="95"/>
      <c r="BC13" s="95"/>
      <c r="BD13" s="95"/>
      <c r="BE13" s="95"/>
      <c r="BF13" s="95"/>
      <c r="BG13" s="95"/>
      <c r="BH13" s="95"/>
      <c r="BI13" s="95"/>
      <c r="BJ13" s="95"/>
      <c r="BK13" s="95"/>
      <c r="BL13" s="95"/>
      <c r="BM13" s="95"/>
      <c r="BN13" s="95"/>
      <c r="BO13" s="95"/>
      <c r="BP13" s="95"/>
      <c r="BQ13" s="95"/>
      <c r="BX13" s="95"/>
      <c r="BY13" s="95"/>
      <c r="BZ13" s="95"/>
      <c r="CA13" s="95"/>
      <c r="CB13" s="95"/>
      <c r="CC13" s="58"/>
    </row>
    <row r="14" spans="2:81" s="40" customFormat="1" ht="15" customHeight="1" thickBot="1" x14ac:dyDescent="0.35">
      <c r="B14" s="100">
        <v>6</v>
      </c>
      <c r="C14" s="187" t="s">
        <v>49</v>
      </c>
      <c r="D14" s="188"/>
      <c r="E14" s="188"/>
      <c r="F14" s="188"/>
      <c r="G14" s="188"/>
      <c r="H14" s="188"/>
      <c r="I14" s="189"/>
      <c r="J14" s="192">
        <v>0.1</v>
      </c>
      <c r="K14" s="193"/>
      <c r="L14" s="193"/>
      <c r="M14" s="193"/>
      <c r="N14" s="193"/>
      <c r="O14" s="193"/>
      <c r="P14" s="193"/>
      <c r="Q14" s="193"/>
      <c r="R14" s="193"/>
      <c r="S14" s="193"/>
      <c r="T14" s="193"/>
      <c r="U14" s="194"/>
      <c r="V14" s="192">
        <v>0.05</v>
      </c>
      <c r="W14" s="193"/>
      <c r="X14" s="193"/>
      <c r="Y14" s="193"/>
      <c r="Z14" s="193"/>
      <c r="AA14" s="193"/>
      <c r="AB14" s="193"/>
      <c r="AC14" s="193"/>
      <c r="AD14" s="193"/>
      <c r="AE14" s="193"/>
      <c r="AF14" s="193"/>
      <c r="AG14" s="194"/>
      <c r="AH14" s="192">
        <v>0</v>
      </c>
      <c r="AI14" s="193"/>
      <c r="AJ14" s="193"/>
      <c r="AK14" s="193"/>
      <c r="AL14" s="193"/>
      <c r="AM14" s="193"/>
      <c r="AN14" s="193"/>
      <c r="AO14" s="193"/>
      <c r="AP14" s="193"/>
      <c r="AQ14" s="193"/>
      <c r="AR14" s="193"/>
      <c r="AS14" s="194"/>
      <c r="AT14" s="94"/>
      <c r="AU14" s="95"/>
      <c r="AV14" s="58"/>
      <c r="AW14" s="95"/>
      <c r="AX14" s="95"/>
      <c r="AY14" s="95"/>
      <c r="AZ14" s="95"/>
      <c r="BA14" s="95"/>
      <c r="BB14" s="95"/>
      <c r="BC14" s="95"/>
      <c r="BD14" s="95"/>
      <c r="BE14" s="95"/>
      <c r="BF14" s="95"/>
      <c r="BG14" s="95"/>
      <c r="BH14" s="95"/>
      <c r="BI14" s="95"/>
      <c r="BJ14" s="95"/>
      <c r="BK14" s="95"/>
      <c r="BL14" s="95"/>
      <c r="BM14" s="95"/>
      <c r="BN14" s="95"/>
      <c r="BO14" s="95"/>
      <c r="BP14" s="95"/>
      <c r="BQ14" s="95"/>
      <c r="BX14" s="95"/>
      <c r="BY14" s="95"/>
      <c r="BZ14" s="95"/>
      <c r="CA14" s="95"/>
      <c r="CB14" s="95"/>
      <c r="CC14" s="58"/>
    </row>
    <row r="15" spans="2:81" s="101" customFormat="1" ht="15" customHeight="1" thickBot="1" x14ac:dyDescent="0.35">
      <c r="B15" s="100">
        <v>7</v>
      </c>
      <c r="C15" s="176" t="s">
        <v>50</v>
      </c>
      <c r="D15" s="177"/>
      <c r="E15" s="177"/>
      <c r="F15" s="177"/>
      <c r="G15" s="177"/>
      <c r="H15" s="177"/>
      <c r="I15" s="178"/>
      <c r="J15" s="195">
        <f>J13*0.1</f>
        <v>6.8000000000000007</v>
      </c>
      <c r="K15" s="196"/>
      <c r="L15" s="196"/>
      <c r="M15" s="196"/>
      <c r="N15" s="196"/>
      <c r="O15" s="196"/>
      <c r="P15" s="196"/>
      <c r="Q15" s="196"/>
      <c r="R15" s="196"/>
      <c r="S15" s="196"/>
      <c r="T15" s="196"/>
      <c r="U15" s="197"/>
      <c r="V15" s="195">
        <f>V13*0.05</f>
        <v>4.55</v>
      </c>
      <c r="W15" s="196"/>
      <c r="X15" s="196"/>
      <c r="Y15" s="196"/>
      <c r="Z15" s="196"/>
      <c r="AA15" s="196"/>
      <c r="AB15" s="196"/>
      <c r="AC15" s="196"/>
      <c r="AD15" s="196"/>
      <c r="AE15" s="196"/>
      <c r="AF15" s="196"/>
      <c r="AG15" s="197"/>
      <c r="AH15" s="198">
        <v>0</v>
      </c>
      <c r="AI15" s="199"/>
      <c r="AJ15" s="199"/>
      <c r="AK15" s="199"/>
      <c r="AL15" s="199"/>
      <c r="AM15" s="199"/>
      <c r="AN15" s="199"/>
      <c r="AO15" s="199"/>
      <c r="AP15" s="199"/>
      <c r="AQ15" s="199"/>
      <c r="AR15" s="199"/>
      <c r="AS15" s="200"/>
      <c r="AT15" s="102"/>
      <c r="AU15" s="103"/>
      <c r="AV15" s="104"/>
      <c r="AW15" s="105"/>
      <c r="AX15" s="29"/>
      <c r="AY15" s="105"/>
      <c r="AZ15" s="105"/>
      <c r="BA15" s="105"/>
      <c r="BB15" s="105"/>
      <c r="BC15" s="105"/>
      <c r="BD15" s="105"/>
      <c r="BE15" s="105"/>
      <c r="BF15" s="105"/>
      <c r="BG15" s="105"/>
      <c r="BH15" s="105"/>
      <c r="BI15" s="105"/>
      <c r="BJ15" s="105"/>
      <c r="BK15" s="105"/>
      <c r="BL15" s="105"/>
      <c r="BM15" s="105"/>
      <c r="BN15" s="105"/>
      <c r="BO15" s="105"/>
      <c r="BP15" s="105"/>
      <c r="BQ15" s="105"/>
      <c r="BX15" s="105"/>
      <c r="BY15" s="105"/>
      <c r="BZ15" s="105"/>
      <c r="CA15" s="105"/>
      <c r="CB15" s="105"/>
      <c r="CC15" s="106"/>
    </row>
    <row r="16" spans="2:81" s="107" customFormat="1" ht="15" customHeight="1" thickBot="1" x14ac:dyDescent="0.35">
      <c r="B16" s="100">
        <v>8</v>
      </c>
      <c r="C16" s="176" t="s">
        <v>47</v>
      </c>
      <c r="D16" s="177"/>
      <c r="E16" s="177"/>
      <c r="F16" s="177"/>
      <c r="G16" s="177"/>
      <c r="H16" s="177"/>
      <c r="I16" s="178"/>
      <c r="J16" s="176">
        <f>J13*(1.05*1.05)</f>
        <v>74.97</v>
      </c>
      <c r="K16" s="177"/>
      <c r="L16" s="177"/>
      <c r="M16" s="177"/>
      <c r="N16" s="177"/>
      <c r="O16" s="177"/>
      <c r="P16" s="177"/>
      <c r="Q16" s="177"/>
      <c r="R16" s="177"/>
      <c r="S16" s="177"/>
      <c r="T16" s="177"/>
      <c r="U16" s="178"/>
      <c r="V16" s="176">
        <f>V13*1.05</f>
        <v>95.55</v>
      </c>
      <c r="W16" s="177"/>
      <c r="X16" s="177"/>
      <c r="Y16" s="177"/>
      <c r="Z16" s="177"/>
      <c r="AA16" s="177"/>
      <c r="AB16" s="177"/>
      <c r="AC16" s="177"/>
      <c r="AD16" s="177"/>
      <c r="AE16" s="177"/>
      <c r="AF16" s="177"/>
      <c r="AG16" s="178"/>
      <c r="AH16" s="176">
        <f>AH13*1</f>
        <v>76</v>
      </c>
      <c r="AI16" s="177"/>
      <c r="AJ16" s="177"/>
      <c r="AK16" s="177"/>
      <c r="AL16" s="177"/>
      <c r="AM16" s="177"/>
      <c r="AN16" s="177"/>
      <c r="AO16" s="177"/>
      <c r="AP16" s="177"/>
      <c r="AQ16" s="177"/>
      <c r="AR16" s="177"/>
      <c r="AS16" s="17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X16" s="108"/>
      <c r="BY16" s="108"/>
      <c r="BZ16" s="108"/>
      <c r="CA16" s="108"/>
      <c r="CB16" s="108"/>
      <c r="CC16" s="109"/>
    </row>
    <row r="17" spans="1:82" ht="21.6" customHeight="1" thickBot="1" x14ac:dyDescent="0.45">
      <c r="B17" s="100">
        <v>9</v>
      </c>
      <c r="C17" s="203" t="s">
        <v>57</v>
      </c>
      <c r="D17" s="204"/>
      <c r="E17" s="204"/>
      <c r="F17" s="204"/>
      <c r="G17" s="204"/>
      <c r="H17" s="204"/>
      <c r="I17" s="205"/>
      <c r="J17" s="182">
        <f>AVERAGE(J16:AS16)</f>
        <v>82.173333333333332</v>
      </c>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4"/>
      <c r="AT17" s="1"/>
      <c r="AU17" s="1"/>
      <c r="AV17" s="1"/>
      <c r="AW17" s="1"/>
      <c r="AX17" s="1"/>
      <c r="AY17" s="1"/>
      <c r="AZ17" s="1"/>
      <c r="BA17" s="1"/>
      <c r="BB17" s="1"/>
      <c r="BC17" s="1"/>
      <c r="BD17" s="1"/>
      <c r="BE17" s="1"/>
      <c r="BF17" s="1"/>
      <c r="BG17" s="1"/>
      <c r="BH17" s="1"/>
      <c r="BI17" s="1"/>
      <c r="BJ17" s="1"/>
      <c r="BK17" s="1"/>
      <c r="BL17" s="1"/>
      <c r="BM17" s="1"/>
      <c r="BN17" s="1"/>
      <c r="BO17" s="1"/>
      <c r="BP17" s="1"/>
      <c r="BQ17" s="1"/>
      <c r="BX17" s="1"/>
      <c r="BY17" s="1"/>
      <c r="BZ17" s="1"/>
      <c r="CA17" s="1"/>
      <c r="CB17" s="1"/>
      <c r="CC17" s="2"/>
    </row>
    <row r="18" spans="1:82" ht="14.4" customHeight="1" thickBot="1" x14ac:dyDescent="0.35">
      <c r="BX18" s="1"/>
      <c r="BY18" s="1"/>
      <c r="BZ18" s="1"/>
      <c r="CA18" s="1"/>
      <c r="CB18" s="1"/>
      <c r="CC18" s="2"/>
    </row>
    <row r="19" spans="1:82" ht="15" thickBot="1" x14ac:dyDescent="0.35">
      <c r="B19" s="110"/>
      <c r="C19" s="113" t="s">
        <v>46</v>
      </c>
      <c r="D19" s="114" t="s">
        <v>44</v>
      </c>
      <c r="E19" s="116">
        <v>43922</v>
      </c>
      <c r="F19" s="116">
        <v>44986</v>
      </c>
      <c r="G19" s="115">
        <v>250</v>
      </c>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202" t="s">
        <v>41</v>
      </c>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111"/>
      <c r="BY19" s="111"/>
      <c r="BZ19" s="111"/>
      <c r="CA19" s="111"/>
      <c r="CB19" s="111"/>
      <c r="CC19" s="112"/>
    </row>
    <row r="20" spans="1:82" ht="15" thickBot="1" x14ac:dyDescent="0.35">
      <c r="B20" s="117"/>
      <c r="C20" s="169" t="s">
        <v>10</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4"/>
      <c r="AU20" s="174"/>
      <c r="AV20" s="175"/>
      <c r="AW20" s="120">
        <v>5</v>
      </c>
      <c r="AX20" s="118">
        <v>5</v>
      </c>
      <c r="AY20" s="118">
        <v>5</v>
      </c>
      <c r="AZ20" s="121">
        <v>5</v>
      </c>
      <c r="BA20" s="173"/>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5"/>
    </row>
    <row r="21" spans="1:82" ht="15" thickBot="1" x14ac:dyDescent="0.35">
      <c r="B21" s="119"/>
      <c r="C21" s="171"/>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58"/>
      <c r="AU21" s="158"/>
      <c r="AV21" s="159"/>
      <c r="AW21" s="122">
        <v>6</v>
      </c>
      <c r="AX21" s="123">
        <v>6</v>
      </c>
      <c r="AY21" s="123">
        <v>6</v>
      </c>
      <c r="AZ21" s="123">
        <v>6</v>
      </c>
      <c r="BA21" s="123">
        <v>6</v>
      </c>
      <c r="BB21" s="123">
        <v>6</v>
      </c>
      <c r="BC21" s="123">
        <v>6</v>
      </c>
      <c r="BD21" s="123">
        <v>6</v>
      </c>
      <c r="BE21" s="124">
        <v>6</v>
      </c>
      <c r="BF21" s="157"/>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9"/>
    </row>
    <row r="22" spans="1:82" ht="18.600000000000001" customHeight="1" thickBot="1" x14ac:dyDescent="0.4">
      <c r="B22" s="100"/>
      <c r="C22" s="208" t="s">
        <v>61</v>
      </c>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10"/>
      <c r="AT22" s="179"/>
      <c r="AU22" s="180"/>
      <c r="AV22" s="180"/>
      <c r="AW22" s="168">
        <f>SUM(AW20:BE21)</f>
        <v>74</v>
      </c>
      <c r="AX22" s="168"/>
      <c r="AY22" s="168"/>
      <c r="AZ22" s="168"/>
      <c r="BA22" s="168"/>
      <c r="BB22" s="168"/>
      <c r="BC22" s="168"/>
      <c r="BD22" s="168"/>
      <c r="BE22" s="168"/>
      <c r="BF22" s="180"/>
      <c r="BG22" s="180"/>
      <c r="BH22" s="180"/>
      <c r="BI22" s="180"/>
      <c r="BJ22" s="180"/>
      <c r="BK22" s="180"/>
      <c r="BL22" s="180"/>
      <c r="BM22" s="180"/>
      <c r="BN22" s="180"/>
      <c r="BO22" s="180"/>
      <c r="BP22" s="180"/>
      <c r="BQ22" s="180"/>
      <c r="BR22" s="180"/>
      <c r="BS22" s="180"/>
      <c r="BT22" s="180"/>
      <c r="BU22" s="180"/>
      <c r="BV22" s="180"/>
      <c r="BW22" s="180"/>
      <c r="BX22" s="180"/>
      <c r="BY22" s="180"/>
      <c r="BZ22" s="180"/>
      <c r="CA22" s="180"/>
      <c r="CB22" s="180"/>
      <c r="CC22" s="112"/>
    </row>
    <row r="23" spans="1:82" x14ac:dyDescent="0.3">
      <c r="A23" s="155" t="s">
        <v>60</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row>
    <row r="24" spans="1:82" x14ac:dyDescent="0.3">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row>
    <row r="25" spans="1:82" x14ac:dyDescent="0.3">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row>
    <row r="26" spans="1:82" x14ac:dyDescent="0.3">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row>
    <row r="27" spans="1:82" x14ac:dyDescent="0.3">
      <c r="C27" s="1"/>
      <c r="D27" s="1"/>
      <c r="E27" s="1"/>
      <c r="F27" s="1"/>
      <c r="G27" s="28"/>
      <c r="H27" s="1"/>
    </row>
    <row r="28" spans="1:82" x14ac:dyDescent="0.3">
      <c r="C28" s="1"/>
      <c r="D28" s="1"/>
      <c r="E28" s="1"/>
      <c r="F28" s="1"/>
      <c r="G28" s="28"/>
      <c r="H28" s="1"/>
    </row>
    <row r="29" spans="1:82" x14ac:dyDescent="0.3">
      <c r="C29" s="1"/>
      <c r="D29" s="1"/>
      <c r="E29" s="1"/>
      <c r="F29" s="1"/>
      <c r="G29" s="28"/>
      <c r="H29" s="1"/>
      <c r="AF29" s="150"/>
      <c r="AG29" s="150"/>
      <c r="AH29" s="150"/>
    </row>
    <row r="30" spans="1:82" x14ac:dyDescent="0.3">
      <c r="C30" s="1"/>
      <c r="D30" s="1"/>
      <c r="E30" s="1"/>
      <c r="F30" s="1"/>
      <c r="G30" s="28"/>
      <c r="H30" s="1"/>
    </row>
    <row r="31" spans="1:82" x14ac:dyDescent="0.3">
      <c r="C31" s="1"/>
      <c r="D31" s="1"/>
      <c r="E31" s="1"/>
      <c r="F31" s="1"/>
      <c r="G31" s="28"/>
      <c r="H31" s="1"/>
    </row>
    <row r="32" spans="1:82" x14ac:dyDescent="0.3">
      <c r="D32" s="1"/>
      <c r="E32" s="1"/>
      <c r="F32" s="1"/>
      <c r="G32" s="28"/>
    </row>
    <row r="33" spans="3:29" x14ac:dyDescent="0.3">
      <c r="D33" s="1"/>
      <c r="E33" s="1"/>
      <c r="F33" s="1"/>
      <c r="G33" s="28"/>
    </row>
    <row r="34" spans="3:29" x14ac:dyDescent="0.3">
      <c r="D34" s="1"/>
      <c r="E34" s="1"/>
      <c r="F34" s="1"/>
      <c r="Y34" t="s">
        <v>21</v>
      </c>
      <c r="Z34">
        <v>100</v>
      </c>
    </row>
    <row r="35" spans="3:29" x14ac:dyDescent="0.3">
      <c r="C35" t="s">
        <v>20</v>
      </c>
      <c r="J35" s="181">
        <v>1714050516</v>
      </c>
      <c r="K35" s="181"/>
      <c r="L35" s="181"/>
      <c r="M35" s="181"/>
      <c r="N35" s="181"/>
      <c r="O35" s="181"/>
      <c r="P35" s="181"/>
      <c r="Q35" s="181"/>
      <c r="Y35" t="s">
        <v>22</v>
      </c>
      <c r="Z35">
        <v>1.5</v>
      </c>
    </row>
    <row r="36" spans="3:29" x14ac:dyDescent="0.3">
      <c r="J36" s="12">
        <f>2*J35*1.5</f>
        <v>5142151548</v>
      </c>
      <c r="Y36" t="s">
        <v>23</v>
      </c>
      <c r="Z36">
        <v>100</v>
      </c>
    </row>
    <row r="37" spans="3:29" x14ac:dyDescent="0.3">
      <c r="K37" s="12"/>
    </row>
    <row r="38" spans="3:29" x14ac:dyDescent="0.3">
      <c r="Y38" t="s">
        <v>19</v>
      </c>
      <c r="AC38">
        <f>Z34*Z35*2-Z36</f>
        <v>200</v>
      </c>
    </row>
  </sheetData>
  <mergeCells count="50">
    <mergeCell ref="J15:U15"/>
    <mergeCell ref="V15:AG15"/>
    <mergeCell ref="AH15:AS15"/>
    <mergeCell ref="H7:H8"/>
    <mergeCell ref="BR7:CC7"/>
    <mergeCell ref="C13:I13"/>
    <mergeCell ref="C14:I14"/>
    <mergeCell ref="C15:I15"/>
    <mergeCell ref="E7:E8"/>
    <mergeCell ref="F7:F8"/>
    <mergeCell ref="BF7:BQ7"/>
    <mergeCell ref="AT7:BE7"/>
    <mergeCell ref="D7:D8"/>
    <mergeCell ref="J14:U14"/>
    <mergeCell ref="V14:AG14"/>
    <mergeCell ref="G7:G8"/>
    <mergeCell ref="J13:U13"/>
    <mergeCell ref="V13:AG13"/>
    <mergeCell ref="AH13:AS13"/>
    <mergeCell ref="I7:I8"/>
    <mergeCell ref="AH14:AS14"/>
    <mergeCell ref="J35:Q35"/>
    <mergeCell ref="AF29:AH29"/>
    <mergeCell ref="J16:U16"/>
    <mergeCell ref="V16:AG16"/>
    <mergeCell ref="AH16:AS16"/>
    <mergeCell ref="J17:AS17"/>
    <mergeCell ref="A23:CD26"/>
    <mergeCell ref="AW19:BW19"/>
    <mergeCell ref="C16:I16"/>
    <mergeCell ref="C17:I17"/>
    <mergeCell ref="AW22:BE22"/>
    <mergeCell ref="C20:AS21"/>
    <mergeCell ref="BA20:CC20"/>
    <mergeCell ref="BF21:CC21"/>
    <mergeCell ref="AT20:AV20"/>
    <mergeCell ref="AT21:AV21"/>
    <mergeCell ref="C22:AS22"/>
    <mergeCell ref="AT22:AV22"/>
    <mergeCell ref="BF22:CB22"/>
    <mergeCell ref="A4:XFD6"/>
    <mergeCell ref="BF9:CC12"/>
    <mergeCell ref="BA9:BE11"/>
    <mergeCell ref="AW9:AZ10"/>
    <mergeCell ref="AT9:AV9"/>
    <mergeCell ref="B7:B8"/>
    <mergeCell ref="J7:U7"/>
    <mergeCell ref="V7:AG7"/>
    <mergeCell ref="AH7:AS7"/>
    <mergeCell ref="C7:C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A6542-6D24-4FF7-B50F-FB627254FB06}">
  <dimension ref="A3:P18"/>
  <sheetViews>
    <sheetView zoomScale="85" zoomScaleNormal="85" workbookViewId="0">
      <selection activeCell="H21" sqref="H21"/>
    </sheetView>
  </sheetViews>
  <sheetFormatPr defaultRowHeight="14.4" x14ac:dyDescent="0.3"/>
  <cols>
    <col min="2" max="2" width="15.5546875" customWidth="1"/>
    <col min="3" max="3" width="7.88671875" bestFit="1" customWidth="1"/>
    <col min="4" max="4" width="9.44140625" bestFit="1" customWidth="1"/>
    <col min="5" max="5" width="8.5546875" bestFit="1" customWidth="1"/>
    <col min="6" max="6" width="16.88671875" bestFit="1" customWidth="1"/>
  </cols>
  <sheetData>
    <row r="3" spans="1:16" ht="18" x14ac:dyDescent="0.35">
      <c r="A3" s="139" t="s">
        <v>13</v>
      </c>
      <c r="B3" s="139"/>
      <c r="C3" s="139"/>
      <c r="D3" s="139"/>
      <c r="E3" s="139"/>
      <c r="F3" s="139"/>
      <c r="G3" s="139"/>
      <c r="H3" s="139"/>
      <c r="I3" s="139"/>
      <c r="J3" s="139"/>
      <c r="K3" s="139"/>
      <c r="L3" s="139"/>
      <c r="M3" s="139"/>
      <c r="N3" s="139"/>
    </row>
    <row r="4" spans="1:16" x14ac:dyDescent="0.3">
      <c r="A4" s="138" t="s">
        <v>12</v>
      </c>
      <c r="B4" s="138"/>
      <c r="C4" s="138"/>
      <c r="D4" s="138"/>
      <c r="E4" s="138"/>
      <c r="F4" s="138"/>
      <c r="G4" s="138"/>
      <c r="H4" s="138"/>
      <c r="I4" s="138"/>
      <c r="J4" s="138"/>
      <c r="K4" s="138"/>
      <c r="L4" s="138"/>
      <c r="M4" s="138"/>
      <c r="N4" s="138"/>
    </row>
    <row r="5" spans="1:16" ht="34.799999999999997" customHeight="1" thickBot="1" x14ac:dyDescent="0.35">
      <c r="A5" s="138"/>
      <c r="B5" s="138"/>
      <c r="C5" s="138"/>
      <c r="D5" s="138"/>
      <c r="E5" s="138"/>
      <c r="F5" s="138"/>
      <c r="G5" s="138"/>
      <c r="H5" s="138"/>
      <c r="I5" s="138"/>
      <c r="J5" s="138"/>
      <c r="K5" s="138"/>
      <c r="L5" s="138"/>
      <c r="M5" s="138"/>
      <c r="N5" s="138"/>
    </row>
    <row r="6" spans="1:16" ht="15.6" x14ac:dyDescent="0.3">
      <c r="A6" s="140" t="s">
        <v>15</v>
      </c>
      <c r="B6" s="141"/>
      <c r="C6" s="141"/>
      <c r="D6" s="141"/>
      <c r="E6" s="141"/>
      <c r="F6" s="142"/>
      <c r="G6" s="149" t="s">
        <v>16</v>
      </c>
      <c r="H6" s="149"/>
      <c r="I6" s="149"/>
      <c r="J6" s="149"/>
      <c r="K6" s="149"/>
      <c r="L6" s="149"/>
      <c r="M6" s="149"/>
      <c r="N6" s="149"/>
    </row>
    <row r="7" spans="1:16" ht="15.6" x14ac:dyDescent="0.3">
      <c r="A7" s="143"/>
      <c r="B7" s="144"/>
      <c r="C7" s="144"/>
      <c r="D7" s="144"/>
      <c r="E7" s="144"/>
      <c r="F7" s="145"/>
      <c r="G7" s="149" t="s">
        <v>17</v>
      </c>
      <c r="H7" s="149"/>
      <c r="I7" s="149"/>
      <c r="J7" s="149"/>
      <c r="K7" s="149"/>
      <c r="L7" s="149"/>
      <c r="M7" s="149"/>
      <c r="N7" s="149"/>
    </row>
    <row r="8" spans="1:16" ht="16.2" thickBot="1" x14ac:dyDescent="0.35">
      <c r="A8" s="146"/>
      <c r="B8" s="147"/>
      <c r="C8" s="147"/>
      <c r="D8" s="147"/>
      <c r="E8" s="147"/>
      <c r="F8" s="148"/>
      <c r="G8" s="149" t="s">
        <v>18</v>
      </c>
      <c r="H8" s="149"/>
      <c r="I8" s="149"/>
      <c r="J8" s="149"/>
      <c r="K8" s="149"/>
      <c r="L8" s="149"/>
      <c r="M8" s="149"/>
      <c r="N8" s="149"/>
    </row>
    <row r="9" spans="1:16" ht="21.6" thickBot="1" x14ac:dyDescent="0.35">
      <c r="A9" s="15"/>
      <c r="B9" s="15"/>
      <c r="C9" s="15"/>
      <c r="D9" s="15"/>
      <c r="E9" s="15"/>
      <c r="F9" s="15"/>
      <c r="G9" s="13"/>
      <c r="H9" s="13"/>
      <c r="I9" s="13"/>
      <c r="J9" s="13"/>
      <c r="K9" s="13"/>
      <c r="L9" s="13"/>
      <c r="M9" s="13"/>
      <c r="N9" s="13"/>
    </row>
    <row r="10" spans="1:16" ht="42" customHeight="1" x14ac:dyDescent="0.3">
      <c r="A10" s="20" t="s">
        <v>14</v>
      </c>
      <c r="B10" s="131" t="s">
        <v>24</v>
      </c>
      <c r="C10" s="131"/>
      <c r="D10" s="131"/>
      <c r="E10" s="131"/>
      <c r="F10" s="131"/>
      <c r="G10" s="131"/>
      <c r="H10" s="132"/>
      <c r="I10" s="13"/>
      <c r="J10" s="13"/>
      <c r="K10" s="13"/>
      <c r="L10" s="13"/>
      <c r="M10" s="13"/>
      <c r="N10" s="13"/>
    </row>
    <row r="11" spans="1:16" x14ac:dyDescent="0.3">
      <c r="A11" s="21">
        <v>1</v>
      </c>
      <c r="B11" s="125" t="s">
        <v>25</v>
      </c>
      <c r="C11" s="125"/>
      <c r="D11" s="125"/>
      <c r="E11" s="125"/>
      <c r="F11" s="125"/>
      <c r="G11" s="125"/>
      <c r="H11" s="126"/>
      <c r="I11" s="7"/>
      <c r="J11" s="7"/>
      <c r="K11" s="7"/>
      <c r="L11" s="7"/>
      <c r="M11" s="7"/>
      <c r="N11" s="7"/>
    </row>
    <row r="12" spans="1:16" ht="31.8" customHeight="1" x14ac:dyDescent="0.3">
      <c r="A12" s="21">
        <v>2</v>
      </c>
      <c r="B12" s="125" t="s">
        <v>34</v>
      </c>
      <c r="C12" s="125"/>
      <c r="D12" s="125"/>
      <c r="E12" s="125"/>
      <c r="F12" s="125"/>
      <c r="G12" s="125"/>
      <c r="H12" s="126"/>
      <c r="I12" s="7"/>
      <c r="J12" s="7"/>
      <c r="K12" s="7"/>
      <c r="L12" s="7"/>
      <c r="M12" s="7"/>
      <c r="N12" s="7"/>
    </row>
    <row r="13" spans="1:16" ht="31.8" customHeight="1" x14ac:dyDescent="0.3">
      <c r="A13" s="22">
        <v>3</v>
      </c>
      <c r="B13" s="133" t="s">
        <v>35</v>
      </c>
      <c r="C13" s="134"/>
      <c r="D13" s="134"/>
      <c r="E13" s="134"/>
      <c r="F13" s="134"/>
      <c r="G13" s="134"/>
      <c r="H13" s="135"/>
    </row>
    <row r="14" spans="1:16" ht="15.6" x14ac:dyDescent="0.3">
      <c r="A14" s="22">
        <v>4</v>
      </c>
      <c r="B14" s="136" t="s">
        <v>36</v>
      </c>
      <c r="C14" s="136"/>
      <c r="D14" s="136"/>
      <c r="E14" s="136"/>
      <c r="F14" s="136"/>
      <c r="G14" s="136"/>
      <c r="H14" s="137"/>
      <c r="I14" s="24"/>
      <c r="J14" s="25"/>
      <c r="K14" s="25"/>
      <c r="L14" s="25"/>
      <c r="M14" s="25"/>
      <c r="N14" s="25"/>
      <c r="O14" s="25"/>
      <c r="P14" s="25"/>
    </row>
    <row r="15" spans="1:16" ht="37.799999999999997" customHeight="1" x14ac:dyDescent="0.3">
      <c r="A15" s="22">
        <v>5</v>
      </c>
      <c r="B15" s="125" t="s">
        <v>37</v>
      </c>
      <c r="C15" s="125"/>
      <c r="D15" s="125"/>
      <c r="E15" s="125"/>
      <c r="F15" s="125"/>
      <c r="G15" s="125"/>
      <c r="H15" s="126"/>
    </row>
    <row r="16" spans="1:16" ht="28.2" customHeight="1" x14ac:dyDescent="0.3">
      <c r="A16" s="22">
        <v>6</v>
      </c>
      <c r="B16" s="127" t="s">
        <v>38</v>
      </c>
      <c r="C16" s="127"/>
      <c r="D16" s="127"/>
      <c r="E16" s="127"/>
      <c r="F16" s="127"/>
      <c r="G16" s="127"/>
      <c r="H16" s="128"/>
      <c r="I16" s="26"/>
    </row>
    <row r="17" spans="1:8" ht="29.4" customHeight="1" x14ac:dyDescent="0.3">
      <c r="A17" s="22">
        <v>7</v>
      </c>
      <c r="B17" s="125" t="s">
        <v>39</v>
      </c>
      <c r="C17" s="125"/>
      <c r="D17" s="125"/>
      <c r="E17" s="125"/>
      <c r="F17" s="125"/>
      <c r="G17" s="125"/>
      <c r="H17" s="126"/>
    </row>
    <row r="18" spans="1:8" ht="15" thickBot="1" x14ac:dyDescent="0.35">
      <c r="A18" s="23">
        <v>8</v>
      </c>
      <c r="B18" s="129"/>
      <c r="C18" s="129"/>
      <c r="D18" s="129"/>
      <c r="E18" s="129"/>
      <c r="F18" s="129"/>
      <c r="G18" s="129"/>
      <c r="H18" s="130"/>
    </row>
  </sheetData>
  <mergeCells count="15">
    <mergeCell ref="A4:N5"/>
    <mergeCell ref="A3:N3"/>
    <mergeCell ref="A6:F8"/>
    <mergeCell ref="G6:N6"/>
    <mergeCell ref="G7:N7"/>
    <mergeCell ref="G8:N8"/>
    <mergeCell ref="B15:H15"/>
    <mergeCell ref="B16:H16"/>
    <mergeCell ref="B17:H17"/>
    <mergeCell ref="B18:H18"/>
    <mergeCell ref="B10:H10"/>
    <mergeCell ref="B11:H11"/>
    <mergeCell ref="B12:H12"/>
    <mergeCell ref="B13:H13"/>
    <mergeCell ref="B14:H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2B09C-0D4E-4865-B0F6-9A9EF3C174DD}">
  <dimension ref="A3:G6"/>
  <sheetViews>
    <sheetView tabSelected="1" zoomScale="130" zoomScaleNormal="130" workbookViewId="0">
      <selection activeCell="C12" sqref="C12"/>
    </sheetView>
  </sheetViews>
  <sheetFormatPr defaultRowHeight="14.4" x14ac:dyDescent="0.3"/>
  <cols>
    <col min="1" max="1" width="5.6640625" customWidth="1"/>
    <col min="2" max="2" width="18.109375" bestFit="1" customWidth="1"/>
    <col min="3" max="3" width="15.88671875" customWidth="1"/>
    <col min="4" max="4" width="18.77734375" bestFit="1" customWidth="1"/>
    <col min="5" max="5" width="9.6640625" bestFit="1" customWidth="1"/>
    <col min="6" max="6" width="8.44140625" bestFit="1" customWidth="1"/>
    <col min="7" max="7" width="8.6640625" customWidth="1"/>
  </cols>
  <sheetData>
    <row r="3" spans="1:7" s="18" customFormat="1" ht="43.2" x14ac:dyDescent="0.3">
      <c r="A3" s="17" t="s">
        <v>26</v>
      </c>
      <c r="B3" s="17" t="s">
        <v>27</v>
      </c>
      <c r="C3" s="17" t="s">
        <v>28</v>
      </c>
      <c r="D3" s="17" t="s">
        <v>29</v>
      </c>
      <c r="E3" s="17" t="s">
        <v>11</v>
      </c>
      <c r="F3" s="17" t="s">
        <v>30</v>
      </c>
      <c r="G3" s="27" t="s">
        <v>40</v>
      </c>
    </row>
    <row r="4" spans="1:7" s="14" customFormat="1" x14ac:dyDescent="0.3">
      <c r="A4" s="16">
        <v>1</v>
      </c>
      <c r="B4" s="16" t="s">
        <v>31</v>
      </c>
      <c r="C4" s="16">
        <v>54</v>
      </c>
      <c r="D4" s="16">
        <v>18</v>
      </c>
      <c r="E4" s="19">
        <v>42736</v>
      </c>
      <c r="F4" s="19">
        <v>43252</v>
      </c>
      <c r="G4" s="16">
        <f>C4/D4</f>
        <v>3</v>
      </c>
    </row>
    <row r="5" spans="1:7" s="14" customFormat="1" x14ac:dyDescent="0.3">
      <c r="A5" s="16">
        <v>2</v>
      </c>
      <c r="B5" s="16" t="s">
        <v>32</v>
      </c>
      <c r="C5" s="16">
        <v>96</v>
      </c>
      <c r="D5" s="16">
        <v>24</v>
      </c>
      <c r="E5" s="19">
        <v>42856</v>
      </c>
      <c r="F5" s="19">
        <v>43556</v>
      </c>
      <c r="G5" s="16">
        <f t="shared" ref="G5:G6" si="0">C5/D5</f>
        <v>4</v>
      </c>
    </row>
    <row r="6" spans="1:7" s="14" customFormat="1" x14ac:dyDescent="0.3">
      <c r="A6" s="16">
        <v>3</v>
      </c>
      <c r="B6" s="16" t="s">
        <v>33</v>
      </c>
      <c r="C6" s="16">
        <v>120</v>
      </c>
      <c r="D6" s="16">
        <v>24</v>
      </c>
      <c r="E6" s="19">
        <v>43313</v>
      </c>
      <c r="F6" s="19">
        <v>44013</v>
      </c>
      <c r="G6" s="16">
        <f t="shared" si="0"/>
        <v>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Step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budhiman</dc:creator>
  <cp:lastModifiedBy>budhiman</cp:lastModifiedBy>
  <dcterms:created xsi:type="dcterms:W3CDTF">2020-10-07T05:47:09Z</dcterms:created>
  <dcterms:modified xsi:type="dcterms:W3CDTF">2020-11-19T07:35:39Z</dcterms:modified>
</cp:coreProperties>
</file>